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codeName="ThisWorkbook" defaultThemeVersion="124226"/>
  <mc:AlternateContent xmlns:mc="http://schemas.openxmlformats.org/markup-compatibility/2006">
    <mc:Choice Requires="x15">
      <x15ac:absPath xmlns:x15ac="http://schemas.microsoft.com/office/spreadsheetml/2010/11/ac" url="C:\Users\alastra\Documents\VALORES 2023\JUNTAS GENERALES\JUNTA GENERAL OBLIGATORIA 2023\DOCUMENTOS PARA CONVOCATORIA\"/>
    </mc:Choice>
  </mc:AlternateContent>
  <xr:revisionPtr revIDLastSave="0" documentId="13_ncr:1_{F691B313-3045-4B5F-891E-D1300B37A7CB}" xr6:coauthVersionLast="36" xr6:coauthVersionMax="36" xr10:uidLastSave="{00000000-0000-0000-0000-000000000000}"/>
  <bookViews>
    <workbookView xWindow="0" yWindow="0" windowWidth="28800" windowHeight="12225" tabRatio="902" activeTab="12" xr2:uid="{00000000-000D-0000-FFFF-FFFF00000000}"/>
  </bookViews>
  <sheets>
    <sheet name="Principal" sheetId="35" r:id="rId1"/>
    <sheet name="Ayuda" sheetId="37" r:id="rId2"/>
    <sheet name="1" sheetId="1" r:id="rId3"/>
    <sheet name="2" sheetId="2" r:id="rId4"/>
    <sheet name="3" sheetId="4" r:id="rId5"/>
    <sheet name="4" sheetId="5" r:id="rId6"/>
    <sheet name="5" sheetId="6" r:id="rId7"/>
    <sheet name="6" sheetId="7" r:id="rId8"/>
    <sheet name="7" sheetId="8" r:id="rId9"/>
    <sheet name="8" sheetId="9" r:id="rId10"/>
    <sheet name="9" sheetId="10" r:id="rId11"/>
    <sheet name="10" sheetId="11" r:id="rId12"/>
    <sheet name="11" sheetId="12" r:id="rId13"/>
    <sheet name="12" sheetId="13" r:id="rId14"/>
    <sheet name="13" sheetId="14" r:id="rId15"/>
    <sheet name="14" sheetId="15" r:id="rId16"/>
    <sheet name="15" sheetId="16" r:id="rId17"/>
    <sheet name="16" sheetId="17" r:id="rId18"/>
    <sheet name="17" sheetId="18" r:id="rId19"/>
    <sheet name="18" sheetId="19" r:id="rId20"/>
    <sheet name="19" sheetId="20" r:id="rId21"/>
    <sheet name="20" sheetId="21" r:id="rId22"/>
    <sheet name="21" sheetId="22" r:id="rId23"/>
    <sheet name="22" sheetId="23" r:id="rId24"/>
    <sheet name="23" sheetId="24" r:id="rId25"/>
    <sheet name="24" sheetId="25" r:id="rId26"/>
    <sheet name="25" sheetId="26" r:id="rId27"/>
    <sheet name="26" sheetId="27" r:id="rId28"/>
    <sheet name="27" sheetId="28" r:id="rId29"/>
    <sheet name="28" sheetId="29" r:id="rId30"/>
    <sheet name="29" sheetId="30" r:id="rId31"/>
    <sheet name="30" sheetId="31" r:id="rId32"/>
    <sheet name="31" sheetId="32" r:id="rId33"/>
    <sheet name="SeccionC" sheetId="34" r:id="rId34"/>
    <sheet name="TC" sheetId="36" state="hidden" r:id="rId35"/>
    <sheet name="Validacion" sheetId="33" state="hidden" r:id="rId36"/>
  </sheets>
  <definedNames>
    <definedName name="_xlnm.Print_Area" localSheetId="2">'1'!$A$1:$G$31</definedName>
    <definedName name="_xlnm.Print_Area" localSheetId="11">'10'!$A$1:$N$55</definedName>
    <definedName name="_xlnm.Print_Area" localSheetId="12">'11'!$A$1:$I$19</definedName>
    <definedName name="_xlnm.Print_Area" localSheetId="13">'12'!$A$1:$K$26</definedName>
    <definedName name="_xlnm.Print_Area" localSheetId="14">'13'!$A$1:$F$34</definedName>
    <definedName name="_xlnm.Print_Area" localSheetId="15">'14'!$A$1:$F$23</definedName>
    <definedName name="_xlnm.Print_Area" localSheetId="16">'15'!$A$1:$J$49</definedName>
    <definedName name="_xlnm.Print_Area" localSheetId="17">'16'!$A$1:$I$20</definedName>
    <definedName name="_xlnm.Print_Area" localSheetId="18">'17'!$A$1:$K$45</definedName>
    <definedName name="_xlnm.Print_Area" localSheetId="19">'18'!$A$1:$E$17</definedName>
    <definedName name="_xlnm.Print_Area" localSheetId="20">'19'!$A$1:$I$20</definedName>
    <definedName name="_xlnm.Print_Area" localSheetId="3">'2'!$A$1:$G$11</definedName>
    <definedName name="_xlnm.Print_Area" localSheetId="21">'20'!$A$1:$I$49</definedName>
    <definedName name="_xlnm.Print_Area" localSheetId="22">'21'!$A$1:$M$130</definedName>
    <definedName name="_xlnm.Print_Area" localSheetId="23">'22'!$A$1:$L$87</definedName>
    <definedName name="_xlnm.Print_Area" localSheetId="24">'23'!$A$1:$J$22</definedName>
    <definedName name="_xlnm.Print_Area" localSheetId="25">'24'!$A$1:$I$29</definedName>
    <definedName name="_xlnm.Print_Area" localSheetId="26">'25'!$A$1:$I$51</definedName>
    <definedName name="_xlnm.Print_Area" localSheetId="27">'26'!$A$1:$I$21</definedName>
    <definedName name="_xlnm.Print_Area" localSheetId="28">'27'!$A$1:$K$55</definedName>
    <definedName name="_xlnm.Print_Area" localSheetId="29">'28'!$A$1:$K$33</definedName>
    <definedName name="_xlnm.Print_Area" localSheetId="30">'29'!$A$1:$G$5</definedName>
    <definedName name="_xlnm.Print_Area" localSheetId="4">'3'!$A$1:$F$12</definedName>
    <definedName name="_xlnm.Print_Area" localSheetId="31">'30'!$A$1:$K$38</definedName>
    <definedName name="_xlnm.Print_Area" localSheetId="32">'31'!$A$1:$I$29</definedName>
    <definedName name="_xlnm.Print_Area" localSheetId="5">'4'!$A$1:$H$35</definedName>
    <definedName name="_xlnm.Print_Area" localSheetId="6">'5'!$A$1:$H$30</definedName>
    <definedName name="_xlnm.Print_Area" localSheetId="7">'6'!$A$1:$G$11</definedName>
    <definedName name="_xlnm.Print_Area" localSheetId="8">'7'!$A$1:$E$9</definedName>
    <definedName name="_xlnm.Print_Area" localSheetId="9">'8'!$A$1:$E$14</definedName>
    <definedName name="_xlnm.Print_Area" localSheetId="10">'9'!$A$1:$G$24</definedName>
    <definedName name="_xlnm.Print_Area" localSheetId="0">Principal!$A$1:$G$14</definedName>
    <definedName name="_xlnm.Print_Area" localSheetId="33">SeccionC!$A$1:$J$43</definedName>
    <definedName name="Decimal_Maximo">Validacion!$E$4</definedName>
    <definedName name="Decimal_Minimo">Validacion!$E$3</definedName>
    <definedName name="Decimal2_Maximo">Validacion!$G$4</definedName>
    <definedName name="Decimal2_Minimo">Validacion!$G$3</definedName>
    <definedName name="Entero_Maximo">Validacion!$C$4</definedName>
    <definedName name="Entero_Minimo">Validacion!$C$3</definedName>
    <definedName name="Explicacion_LongMaximo">Validacion!$D$4</definedName>
    <definedName name="Explicacion_LongMinimo">Validacion!$D$3</definedName>
    <definedName name="Fecha_Maximo">Validacion!$F$4</definedName>
    <definedName name="Fecha_Minimo">Validacion!$F$3</definedName>
    <definedName name="Respuesta_SINO">Validacion!$B$3:$B$4</definedName>
  </definedNames>
  <calcPr calcId="191028"/>
</workbook>
</file>

<file path=xl/calcChain.xml><?xml version="1.0" encoding="utf-8"?>
<calcChain xmlns="http://schemas.openxmlformats.org/spreadsheetml/2006/main">
  <c r="N9" i="28" l="1"/>
  <c r="N15" i="28" l="1"/>
  <c r="N27" i="28" l="1"/>
  <c r="N18" i="28"/>
  <c r="L17" i="27"/>
  <c r="L11" i="27"/>
  <c r="L44" i="26"/>
  <c r="L40" i="26"/>
  <c r="K46" i="21"/>
  <c r="K32" i="21"/>
  <c r="K29" i="21"/>
  <c r="N32" i="18" l="1"/>
  <c r="N23" i="18"/>
  <c r="M32" i="16" l="1"/>
  <c r="L16" i="12" l="1"/>
  <c r="N20" i="13" l="1"/>
  <c r="L21" i="32"/>
  <c r="L20" i="32"/>
  <c r="J5" i="30"/>
  <c r="J3" i="30"/>
  <c r="N18" i="29"/>
  <c r="N17" i="29"/>
  <c r="N16" i="29"/>
  <c r="N15" i="29"/>
  <c r="N14" i="29"/>
  <c r="N13" i="29"/>
  <c r="N12" i="29"/>
  <c r="N11" i="29"/>
  <c r="N10" i="29"/>
  <c r="N9" i="29"/>
  <c r="N16" i="28"/>
  <c r="N12" i="28"/>
  <c r="N7" i="28"/>
  <c r="L42" i="26"/>
  <c r="L25" i="26"/>
  <c r="L24" i="26"/>
  <c r="L27" i="25"/>
  <c r="H12" i="19"/>
  <c r="H15" i="19"/>
  <c r="H16" i="19"/>
  <c r="N14" i="18"/>
  <c r="N13" i="18"/>
  <c r="N12" i="18"/>
  <c r="N11" i="18"/>
  <c r="Q30" i="11"/>
  <c r="Q29" i="11"/>
  <c r="J23" i="10"/>
  <c r="J22" i="10"/>
  <c r="J18" i="10"/>
  <c r="J17" i="10"/>
  <c r="J16" i="10"/>
  <c r="J15" i="10"/>
  <c r="J14" i="10"/>
  <c r="J13" i="10"/>
  <c r="J12" i="10"/>
  <c r="J11" i="10"/>
  <c r="J10" i="10"/>
  <c r="K18" i="6"/>
  <c r="K17" i="5"/>
  <c r="V37" i="21" l="1"/>
  <c r="V5" i="19"/>
  <c r="V17" i="23" l="1"/>
  <c r="O17" i="23"/>
  <c r="N17" i="23"/>
  <c r="K37" i="21"/>
  <c r="J37" i="21"/>
  <c r="N16" i="18"/>
  <c r="V7" i="18"/>
  <c r="N7" i="18"/>
  <c r="M7" i="18"/>
  <c r="V9" i="17"/>
  <c r="L9" i="17"/>
  <c r="K9" i="17"/>
  <c r="V10" i="17"/>
  <c r="L10" i="17"/>
  <c r="K10" i="17"/>
  <c r="V17" i="20" l="1"/>
  <c r="V16" i="20"/>
  <c r="V5" i="20"/>
  <c r="U3" i="20" l="1"/>
  <c r="Q19" i="35" s="1"/>
  <c r="L20" i="20" l="1"/>
  <c r="AC358" i="36" l="1"/>
  <c r="AC359" i="36"/>
  <c r="AC360" i="36"/>
  <c r="AC361" i="36"/>
  <c r="AC362" i="36"/>
  <c r="AC363" i="36"/>
  <c r="AC364" i="36"/>
  <c r="AC365" i="36"/>
  <c r="AC367" i="36"/>
  <c r="AC368" i="36"/>
  <c r="AC369" i="36"/>
  <c r="C366" i="36"/>
  <c r="AC366" i="36" s="1"/>
  <c r="C346" i="36"/>
  <c r="AC346" i="36" s="1"/>
  <c r="C320" i="36"/>
  <c r="C307" i="36"/>
  <c r="C300" i="36"/>
  <c r="C299" i="36"/>
  <c r="C292" i="36"/>
  <c r="C222" i="36"/>
  <c r="C213" i="36"/>
  <c r="G196" i="36"/>
  <c r="AC196" i="36" s="1"/>
  <c r="G197" i="36"/>
  <c r="AC197" i="36" s="1"/>
  <c r="G195" i="36"/>
  <c r="AC195" i="36" s="1"/>
  <c r="AC338" i="36"/>
  <c r="AC339" i="36"/>
  <c r="AC340" i="36"/>
  <c r="AC341" i="36"/>
  <c r="AC342" i="36"/>
  <c r="AC343" i="36"/>
  <c r="AC344" i="36"/>
  <c r="AC345" i="36"/>
  <c r="AC347" i="36"/>
  <c r="AC348" i="36"/>
  <c r="AC350" i="36"/>
  <c r="AC351" i="36"/>
  <c r="AC352" i="36"/>
  <c r="AC353" i="36"/>
  <c r="AC354" i="36"/>
  <c r="AC355" i="36"/>
  <c r="AC356" i="36"/>
  <c r="AC357" i="36"/>
  <c r="C349" i="36"/>
  <c r="AC349" i="36" s="1"/>
  <c r="C184" i="36"/>
  <c r="C180" i="36"/>
  <c r="K42" i="21" l="1"/>
  <c r="K41" i="21"/>
  <c r="Q11" i="11"/>
  <c r="Q12" i="11"/>
  <c r="Q10" i="11"/>
  <c r="K1" i="21" l="1"/>
  <c r="J5" i="21"/>
  <c r="K5" i="21"/>
  <c r="V5" i="21"/>
  <c r="J9" i="21"/>
  <c r="K9" i="21"/>
  <c r="V9" i="21"/>
  <c r="J36" i="21"/>
  <c r="K36" i="21"/>
  <c r="V36" i="21"/>
  <c r="J38" i="21"/>
  <c r="K38" i="21"/>
  <c r="V38" i="21"/>
  <c r="U3" i="21" l="1"/>
  <c r="I5" i="14"/>
  <c r="I15" i="14"/>
  <c r="I14" i="14"/>
  <c r="N26" i="13"/>
  <c r="N17" i="13"/>
  <c r="N5" i="13"/>
  <c r="L5" i="12"/>
  <c r="Q5" i="11"/>
  <c r="J5" i="10"/>
  <c r="H6" i="9"/>
  <c r="H6" i="8"/>
  <c r="H5" i="8"/>
  <c r="J5" i="7"/>
  <c r="K6" i="6"/>
  <c r="K5" i="6"/>
  <c r="K23" i="5"/>
  <c r="K5" i="5"/>
  <c r="I6" i="4"/>
  <c r="I5" i="4"/>
  <c r="J6" i="2"/>
  <c r="J5" i="2"/>
  <c r="J31" i="1"/>
  <c r="J14" i="1"/>
  <c r="J10" i="1"/>
  <c r="L5" i="32"/>
  <c r="N32" i="31"/>
  <c r="N5" i="31"/>
  <c r="N24" i="29"/>
  <c r="N6" i="29"/>
  <c r="N48" i="28"/>
  <c r="N35" i="28"/>
  <c r="N34" i="28"/>
  <c r="N5" i="28"/>
  <c r="L21" i="27"/>
  <c r="L6" i="27"/>
  <c r="L7" i="27"/>
  <c r="L5" i="27"/>
  <c r="L38" i="26"/>
  <c r="L21" i="26"/>
  <c r="L20" i="26"/>
  <c r="L7" i="26"/>
  <c r="L6" i="26"/>
  <c r="L6" i="25"/>
  <c r="L7" i="25"/>
  <c r="L8" i="25"/>
  <c r="L9" i="25"/>
  <c r="L10" i="25"/>
  <c r="L5" i="25"/>
  <c r="M6" i="24"/>
  <c r="M5" i="24"/>
  <c r="O58" i="23"/>
  <c r="O59" i="23"/>
  <c r="O57" i="23"/>
  <c r="O53" i="23"/>
  <c r="O52" i="23"/>
  <c r="O18" i="23"/>
  <c r="O16" i="23"/>
  <c r="O5" i="23"/>
  <c r="P16" i="22"/>
  <c r="P12" i="22"/>
  <c r="P6" i="22"/>
  <c r="P7" i="22"/>
  <c r="P8" i="22"/>
  <c r="P5" i="22"/>
  <c r="L17" i="20"/>
  <c r="L16" i="20"/>
  <c r="L5" i="20"/>
  <c r="H5" i="19"/>
  <c r="N8" i="18"/>
  <c r="N6" i="18"/>
  <c r="N5" i="18"/>
  <c r="L8" i="17"/>
  <c r="L7" i="17"/>
  <c r="L6" i="17"/>
  <c r="L5" i="17"/>
  <c r="M39" i="16"/>
  <c r="M6" i="16"/>
  <c r="I6" i="15" l="1"/>
  <c r="I5" i="15"/>
  <c r="I34" i="14"/>
  <c r="I33" i="14"/>
  <c r="Q35" i="11"/>
  <c r="I13" i="35" l="1"/>
  <c r="V5" i="32" l="1"/>
  <c r="V32" i="31"/>
  <c r="V5" i="31"/>
  <c r="V24" i="29"/>
  <c r="V6" i="29"/>
  <c r="V35" i="28"/>
  <c r="V34" i="28"/>
  <c r="V5" i="28"/>
  <c r="V21" i="27"/>
  <c r="V6" i="27"/>
  <c r="V7" i="27"/>
  <c r="V5" i="27"/>
  <c r="V38" i="26"/>
  <c r="V21" i="26"/>
  <c r="V20" i="26"/>
  <c r="V7" i="26"/>
  <c r="V6" i="26"/>
  <c r="V10" i="25"/>
  <c r="V6" i="25"/>
  <c r="V7" i="25"/>
  <c r="V8" i="25"/>
  <c r="V9" i="25"/>
  <c r="V5" i="25"/>
  <c r="V6" i="24"/>
  <c r="V5" i="24"/>
  <c r="V57" i="23"/>
  <c r="V53" i="23"/>
  <c r="V52" i="23"/>
  <c r="V18" i="23"/>
  <c r="V16" i="23"/>
  <c r="V5" i="23"/>
  <c r="V16" i="22"/>
  <c r="V12" i="22"/>
  <c r="V6" i="22"/>
  <c r="V7" i="22"/>
  <c r="V8" i="22"/>
  <c r="V5" i="22"/>
  <c r="V6" i="18"/>
  <c r="V8" i="18"/>
  <c r="V5" i="18"/>
  <c r="V6" i="17"/>
  <c r="V7" i="17"/>
  <c r="V8" i="17"/>
  <c r="V5" i="17"/>
  <c r="V39" i="16"/>
  <c r="V6" i="16"/>
  <c r="V6" i="15"/>
  <c r="V5" i="15"/>
  <c r="V33" i="14"/>
  <c r="V15" i="14"/>
  <c r="V14" i="14"/>
  <c r="V5" i="14"/>
  <c r="V26" i="13"/>
  <c r="V17" i="13"/>
  <c r="V5" i="13"/>
  <c r="V35" i="11"/>
  <c r="V5" i="11"/>
  <c r="V5" i="10"/>
  <c r="V6" i="9"/>
  <c r="V6" i="8"/>
  <c r="V5" i="8"/>
  <c r="V5" i="7"/>
  <c r="V6" i="6"/>
  <c r="V5" i="6"/>
  <c r="V23" i="5"/>
  <c r="V5" i="5"/>
  <c r="V6" i="4"/>
  <c r="V5" i="4"/>
  <c r="V6" i="2"/>
  <c r="V5" i="2"/>
  <c r="V14" i="1"/>
  <c r="V10" i="1"/>
  <c r="V5" i="12"/>
  <c r="U3" i="32" l="1"/>
  <c r="Q33" i="35" s="1"/>
  <c r="U3" i="31"/>
  <c r="Q32" i="35" s="1"/>
  <c r="U3" i="29"/>
  <c r="Q30" i="35" s="1"/>
  <c r="U3" i="25"/>
  <c r="Q24" i="35" s="1"/>
  <c r="U3" i="18"/>
  <c r="Q17" i="35" s="1"/>
  <c r="U3" i="15"/>
  <c r="G32" i="35" s="1"/>
  <c r="U3" i="12"/>
  <c r="G29" i="35" s="1"/>
  <c r="U3" i="10"/>
  <c r="G27" i="35" s="1"/>
  <c r="U3" i="8"/>
  <c r="G24" i="35" s="1"/>
  <c r="U3" i="7"/>
  <c r="G23" i="35" s="1"/>
  <c r="U3" i="5"/>
  <c r="G21" i="35" s="1"/>
  <c r="U3" i="9"/>
  <c r="G26" i="35" s="1"/>
  <c r="U3" i="2"/>
  <c r="G19" i="35" s="1"/>
  <c r="U3" i="28" l="1"/>
  <c r="Q28" i="35" s="1"/>
  <c r="U3" i="27"/>
  <c r="Q27" i="35" s="1"/>
  <c r="U3" i="26"/>
  <c r="Q26" i="35" s="1"/>
  <c r="U3" i="24"/>
  <c r="Q23" i="35" s="1"/>
  <c r="U3" i="23"/>
  <c r="Q22" i="35" s="1"/>
  <c r="U3" i="22"/>
  <c r="Q21" i="35" s="1"/>
  <c r="Q20" i="35"/>
  <c r="U3" i="17"/>
  <c r="G35" i="35" s="1"/>
  <c r="U3" i="16"/>
  <c r="G34" i="35" s="1"/>
  <c r="U3" i="6"/>
  <c r="G22" i="35" s="1"/>
  <c r="U3" i="14"/>
  <c r="G31" i="35" s="1"/>
  <c r="U3" i="13"/>
  <c r="G30" i="35" s="1"/>
  <c r="U3" i="11"/>
  <c r="G28" i="35" s="1"/>
  <c r="U3" i="4"/>
  <c r="G20" i="35" s="1"/>
  <c r="U3" i="1"/>
  <c r="G18" i="35" s="1"/>
  <c r="I11" i="35"/>
  <c r="I9" i="35"/>
  <c r="C290" i="36" l="1"/>
  <c r="C291" i="36"/>
  <c r="C289" i="36"/>
  <c r="C261" i="36"/>
  <c r="C259" i="36"/>
  <c r="C253" i="36"/>
  <c r="C251" i="36"/>
  <c r="C245" i="36"/>
  <c r="C243" i="36"/>
  <c r="C237" i="36"/>
  <c r="C235" i="36"/>
  <c r="C269" i="36"/>
  <c r="C267" i="36"/>
  <c r="C207" i="36"/>
  <c r="C198" i="36"/>
  <c r="E164" i="36"/>
  <c r="AC164" i="36" s="1"/>
  <c r="E163" i="36"/>
  <c r="AC163" i="36" s="1"/>
  <c r="E162" i="36"/>
  <c r="C161" i="36"/>
  <c r="C148" i="36"/>
  <c r="C143" i="36"/>
  <c r="C141" i="36" l="1"/>
  <c r="AC141" i="36" s="1"/>
  <c r="C139" i="36"/>
  <c r="AC139" i="36" s="1"/>
  <c r="D138" i="36"/>
  <c r="AC138" i="36" s="1"/>
  <c r="D135" i="36"/>
  <c r="AC135" i="36" s="1"/>
  <c r="D136" i="36"/>
  <c r="AC136" i="36" s="1"/>
  <c r="D137" i="36"/>
  <c r="AC137" i="36" s="1"/>
  <c r="D134" i="36"/>
  <c r="AC134" i="36" s="1"/>
  <c r="C131" i="36"/>
  <c r="AC131" i="36" s="1"/>
  <c r="E128" i="36"/>
  <c r="AC128" i="36" s="1"/>
  <c r="E127" i="36"/>
  <c r="AC127" i="36" s="1"/>
  <c r="AC129" i="36"/>
  <c r="AC130" i="36"/>
  <c r="AC132" i="36"/>
  <c r="AC133" i="36"/>
  <c r="AC140" i="36"/>
  <c r="AC142" i="36"/>
  <c r="AC143" i="36"/>
  <c r="AC144" i="36"/>
  <c r="AC145" i="36"/>
  <c r="AC146" i="36"/>
  <c r="AC147" i="36"/>
  <c r="AC148" i="36"/>
  <c r="AC149" i="36"/>
  <c r="AC150" i="36"/>
  <c r="AC151" i="36"/>
  <c r="AC152" i="36"/>
  <c r="AC153" i="36"/>
  <c r="AC154" i="36"/>
  <c r="AC155" i="36"/>
  <c r="AC156" i="36"/>
  <c r="AC157" i="36"/>
  <c r="AC158" i="36"/>
  <c r="AC159" i="36"/>
  <c r="AC160" i="36"/>
  <c r="AC161" i="36"/>
  <c r="AC162" i="36"/>
  <c r="AC165" i="36"/>
  <c r="AC166" i="36"/>
  <c r="AC167" i="36"/>
  <c r="AC168" i="36"/>
  <c r="AC169" i="36"/>
  <c r="AC170" i="36"/>
  <c r="AC171" i="36"/>
  <c r="AC172" i="36"/>
  <c r="AC173" i="36"/>
  <c r="AC174" i="36"/>
  <c r="AC175" i="36"/>
  <c r="AC176" i="36"/>
  <c r="AC177" i="36"/>
  <c r="AC178" i="36"/>
  <c r="AC179" i="36"/>
  <c r="AC180" i="36"/>
  <c r="AC181" i="36"/>
  <c r="AC182" i="36"/>
  <c r="AC183" i="36"/>
  <c r="AC184" i="36"/>
  <c r="AC185" i="36"/>
  <c r="AC186" i="36"/>
  <c r="AC187" i="36"/>
  <c r="AC188" i="36"/>
  <c r="AC189" i="36"/>
  <c r="AC190" i="36"/>
  <c r="AC191" i="36"/>
  <c r="AC192" i="36"/>
  <c r="AC193" i="36"/>
  <c r="AC194" i="36"/>
  <c r="AC198" i="36"/>
  <c r="AC199" i="36"/>
  <c r="AC200" i="36"/>
  <c r="AC201" i="36"/>
  <c r="AC202" i="36"/>
  <c r="AC203" i="36"/>
  <c r="AC204" i="36"/>
  <c r="AC205" i="36"/>
  <c r="AC206" i="36"/>
  <c r="AC207" i="36"/>
  <c r="AC208" i="36"/>
  <c r="AC209" i="36"/>
  <c r="AC210" i="36"/>
  <c r="AC211" i="36"/>
  <c r="AC212" i="36"/>
  <c r="AC213" i="36"/>
  <c r="AC214" i="36"/>
  <c r="AC215" i="36"/>
  <c r="AC216" i="36"/>
  <c r="AC217" i="36"/>
  <c r="AC218" i="36"/>
  <c r="AC219" i="36"/>
  <c r="AC220" i="36"/>
  <c r="AC221" i="36"/>
  <c r="AC222" i="36"/>
  <c r="AC223" i="36"/>
  <c r="AC224" i="36"/>
  <c r="AC225" i="36"/>
  <c r="AC226" i="36"/>
  <c r="AC227" i="36"/>
  <c r="AC228" i="36"/>
  <c r="AC229" i="36"/>
  <c r="AC230" i="36"/>
  <c r="AC231" i="36"/>
  <c r="AC232" i="36"/>
  <c r="AC233" i="36"/>
  <c r="AC234" i="36"/>
  <c r="AC235" i="36"/>
  <c r="AC236" i="36"/>
  <c r="AC237" i="36"/>
  <c r="AC238" i="36"/>
  <c r="AC239" i="36"/>
  <c r="AC240" i="36"/>
  <c r="AC241" i="36"/>
  <c r="AC242" i="36"/>
  <c r="AC243" i="36"/>
  <c r="AC244" i="36"/>
  <c r="AC245" i="36"/>
  <c r="AC246" i="36"/>
  <c r="AC247" i="36"/>
  <c r="AC248" i="36"/>
  <c r="AC249" i="36"/>
  <c r="AC250" i="36"/>
  <c r="AC251" i="36"/>
  <c r="AC252" i="36"/>
  <c r="AC253" i="36"/>
  <c r="AC254" i="36"/>
  <c r="AC255" i="36"/>
  <c r="AC256" i="36"/>
  <c r="AC257" i="36"/>
  <c r="AC258" i="36"/>
  <c r="AC259" i="36"/>
  <c r="AC260" i="36"/>
  <c r="AC261" i="36"/>
  <c r="AC262" i="36"/>
  <c r="AC263" i="36"/>
  <c r="AC264" i="36"/>
  <c r="AC265" i="36"/>
  <c r="AC266" i="36"/>
  <c r="AC267" i="36"/>
  <c r="AC268" i="36"/>
  <c r="AC269" i="36"/>
  <c r="AC270" i="36"/>
  <c r="AC271" i="36"/>
  <c r="AC272" i="36"/>
  <c r="AC273" i="36"/>
  <c r="AC274" i="36"/>
  <c r="AC275" i="36"/>
  <c r="AC276" i="36"/>
  <c r="AC277" i="36"/>
  <c r="AC278" i="36"/>
  <c r="AC279" i="36"/>
  <c r="AC280" i="36"/>
  <c r="AC281" i="36"/>
  <c r="AC282" i="36"/>
  <c r="AC283" i="36"/>
  <c r="AC284" i="36"/>
  <c r="AC285" i="36"/>
  <c r="AC286" i="36"/>
  <c r="AC287" i="36"/>
  <c r="AC288" i="36"/>
  <c r="AC289" i="36"/>
  <c r="AC290" i="36"/>
  <c r="AC291" i="36"/>
  <c r="AC292" i="36"/>
  <c r="AC293" i="36"/>
  <c r="AC294" i="36"/>
  <c r="AC295" i="36"/>
  <c r="AC296" i="36"/>
  <c r="AC297" i="36"/>
  <c r="AC298" i="36"/>
  <c r="AC299" i="36"/>
  <c r="AC300" i="36"/>
  <c r="AC301" i="36"/>
  <c r="AC302" i="36"/>
  <c r="AC303" i="36"/>
  <c r="AC304" i="36"/>
  <c r="AC305" i="36"/>
  <c r="AC306" i="36"/>
  <c r="AC307" i="36"/>
  <c r="AC308" i="36"/>
  <c r="AC309" i="36"/>
  <c r="AC310" i="36"/>
  <c r="AC311" i="36"/>
  <c r="AC312" i="36"/>
  <c r="AC313" i="36"/>
  <c r="AC314" i="36"/>
  <c r="AC315" i="36"/>
  <c r="AC316" i="36"/>
  <c r="AC317" i="36"/>
  <c r="AC318" i="36"/>
  <c r="AC319" i="36"/>
  <c r="AC320" i="36"/>
  <c r="AC321" i="36"/>
  <c r="AC322" i="36"/>
  <c r="AC323" i="36"/>
  <c r="AC324" i="36"/>
  <c r="AC325" i="36"/>
  <c r="AC326" i="36"/>
  <c r="AC327" i="36"/>
  <c r="AC328" i="36"/>
  <c r="AC329" i="36"/>
  <c r="AC330" i="36"/>
  <c r="AC331" i="36"/>
  <c r="AC332" i="36"/>
  <c r="AC333" i="36"/>
  <c r="AC334" i="36"/>
  <c r="AC335" i="36"/>
  <c r="AC336" i="36"/>
  <c r="AC337" i="36"/>
  <c r="AC2" i="36"/>
  <c r="AC3" i="36"/>
  <c r="AC4" i="36"/>
  <c r="AC5" i="36"/>
  <c r="AC6" i="36"/>
  <c r="AC7" i="36"/>
  <c r="AC8" i="36"/>
  <c r="AC9" i="36"/>
  <c r="AC10" i="36"/>
  <c r="AC11" i="36"/>
  <c r="AC12" i="36"/>
  <c r="AC13" i="36"/>
  <c r="AC14" i="36"/>
  <c r="AC15" i="36"/>
  <c r="AC16" i="36"/>
  <c r="AC17" i="36"/>
  <c r="AC18" i="36"/>
  <c r="AC19" i="36"/>
  <c r="AC20" i="36"/>
  <c r="AC21" i="36"/>
  <c r="AC22" i="36"/>
  <c r="AC23" i="36"/>
  <c r="AC24" i="36"/>
  <c r="AC25" i="36"/>
  <c r="AC26" i="36"/>
  <c r="AC27" i="36"/>
  <c r="AC28" i="36"/>
  <c r="AC29" i="36"/>
  <c r="AC30" i="36"/>
  <c r="AC31" i="36"/>
  <c r="AC32" i="36"/>
  <c r="AC33" i="36"/>
  <c r="AC34" i="36"/>
  <c r="AC35" i="36"/>
  <c r="AC36" i="36"/>
  <c r="AC125" i="36"/>
  <c r="E126" i="36"/>
  <c r="AC126" i="36" s="1"/>
  <c r="L1" i="32" l="1"/>
  <c r="N1" i="31"/>
  <c r="J1" i="30"/>
  <c r="N1" i="28"/>
  <c r="L1" i="27"/>
  <c r="L1" i="25"/>
  <c r="M1" i="24"/>
  <c r="O1" i="23"/>
  <c r="P1" i="22"/>
  <c r="L1" i="20"/>
  <c r="H1" i="19"/>
  <c r="N1" i="18"/>
  <c r="L1" i="17"/>
  <c r="I1" i="15"/>
  <c r="I1" i="14"/>
  <c r="N1" i="13"/>
  <c r="L1" i="12"/>
  <c r="Q1" i="11"/>
  <c r="J1" i="10"/>
  <c r="H1" i="8"/>
  <c r="J1" i="7"/>
  <c r="K1" i="6"/>
  <c r="K1" i="5"/>
  <c r="I1" i="4"/>
  <c r="J1" i="2"/>
  <c r="E124" i="36" l="1"/>
  <c r="E123" i="36"/>
  <c r="AC123" i="36" s="1"/>
  <c r="E122" i="36"/>
  <c r="AC122" i="36" s="1"/>
  <c r="E120" i="36"/>
  <c r="AC120" i="36" s="1"/>
  <c r="E119" i="36"/>
  <c r="AC119" i="36" s="1"/>
  <c r="E118" i="36"/>
  <c r="E117" i="36"/>
  <c r="E116" i="36"/>
  <c r="AC116" i="36" s="1"/>
  <c r="E115" i="36"/>
  <c r="AC115" i="36" s="1"/>
  <c r="E114" i="36"/>
  <c r="E113" i="36"/>
  <c r="E112" i="36"/>
  <c r="E111" i="36"/>
  <c r="AC111" i="36" s="1"/>
  <c r="E110" i="36"/>
  <c r="E109" i="36"/>
  <c r="E108" i="36"/>
  <c r="E107" i="36"/>
  <c r="AC107" i="36" s="1"/>
  <c r="E106" i="36"/>
  <c r="E105" i="36"/>
  <c r="E104" i="36"/>
  <c r="AC104" i="36" s="1"/>
  <c r="E103" i="36"/>
  <c r="AC103" i="36" s="1"/>
  <c r="E102" i="36"/>
  <c r="E101" i="36"/>
  <c r="E100" i="36"/>
  <c r="E99" i="36"/>
  <c r="AC99" i="36" s="1"/>
  <c r="E98" i="36"/>
  <c r="E97" i="36"/>
  <c r="E96" i="36"/>
  <c r="AC96" i="36" s="1"/>
  <c r="E95" i="36"/>
  <c r="AC95" i="36" s="1"/>
  <c r="E94" i="36"/>
  <c r="E93" i="36"/>
  <c r="E92" i="36"/>
  <c r="E91" i="36"/>
  <c r="AC91" i="36" s="1"/>
  <c r="E90" i="36"/>
  <c r="E89" i="36"/>
  <c r="E88" i="36"/>
  <c r="E87" i="36"/>
  <c r="AC87" i="36" s="1"/>
  <c r="E86" i="36"/>
  <c r="E85" i="36"/>
  <c r="AC85" i="36" s="1"/>
  <c r="E84" i="36"/>
  <c r="E83" i="36"/>
  <c r="AC83" i="36" s="1"/>
  <c r="E82" i="36"/>
  <c r="E81" i="36"/>
  <c r="E80" i="36"/>
  <c r="E79" i="36"/>
  <c r="AC79" i="36" s="1"/>
  <c r="E78" i="36"/>
  <c r="E77" i="36"/>
  <c r="E76" i="36"/>
  <c r="E75" i="36"/>
  <c r="AC75" i="36" s="1"/>
  <c r="E74" i="36"/>
  <c r="E73" i="36"/>
  <c r="E72" i="36"/>
  <c r="E71" i="36"/>
  <c r="AC71" i="36" s="1"/>
  <c r="E70" i="36"/>
  <c r="E69" i="36"/>
  <c r="AC69" i="36" s="1"/>
  <c r="E68" i="36"/>
  <c r="AC68" i="36" s="1"/>
  <c r="E67" i="36"/>
  <c r="E66" i="36"/>
  <c r="E65" i="36"/>
  <c r="AC65" i="36" s="1"/>
  <c r="E64" i="36"/>
  <c r="E63" i="36"/>
  <c r="E62" i="36"/>
  <c r="E61" i="36"/>
  <c r="AC61" i="36" s="1"/>
  <c r="E60" i="36"/>
  <c r="E59" i="36"/>
  <c r="E58" i="36"/>
  <c r="E57" i="36"/>
  <c r="AC57" i="36" s="1"/>
  <c r="E56" i="36"/>
  <c r="AC56" i="36" s="1"/>
  <c r="E55" i="36"/>
  <c r="E54" i="36"/>
  <c r="E53" i="36"/>
  <c r="E52" i="36"/>
  <c r="AC52" i="36" s="1"/>
  <c r="E51" i="36"/>
  <c r="E50" i="36"/>
  <c r="E49" i="36"/>
  <c r="AC49" i="36" s="1"/>
  <c r="E48" i="36"/>
  <c r="AC48" i="36" s="1"/>
  <c r="E47" i="36"/>
  <c r="E46" i="36"/>
  <c r="E45" i="36"/>
  <c r="E44" i="36"/>
  <c r="AC44" i="36" s="1"/>
  <c r="E43" i="36"/>
  <c r="E42" i="36"/>
  <c r="E41" i="36"/>
  <c r="E40" i="36"/>
  <c r="AC40" i="36" s="1"/>
  <c r="E39" i="36"/>
  <c r="E38" i="36"/>
  <c r="E37" i="36"/>
  <c r="AC37" i="36" s="1"/>
  <c r="AC60" i="36" l="1"/>
  <c r="AC97" i="36"/>
  <c r="AC51" i="36"/>
  <c r="AC47" i="36"/>
  <c r="AC39" i="36"/>
  <c r="AC55" i="36"/>
  <c r="AC63" i="36"/>
  <c r="AC50" i="36"/>
  <c r="AC46" i="36"/>
  <c r="AC42" i="36"/>
  <c r="AC38" i="36"/>
  <c r="AC54" i="36"/>
  <c r="AC58" i="36"/>
  <c r="AC62" i="36"/>
  <c r="AC66" i="36"/>
  <c r="AC67" i="36"/>
  <c r="AC72" i="36"/>
  <c r="AC74" i="36"/>
  <c r="AC78" i="36"/>
  <c r="AC82" i="36"/>
  <c r="AC90" i="36"/>
  <c r="AC94" i="36"/>
  <c r="AC98" i="36"/>
  <c r="AC102" i="36"/>
  <c r="AC106" i="36"/>
  <c r="AC110" i="36"/>
  <c r="AC114" i="36"/>
  <c r="AC118" i="36"/>
  <c r="AC45" i="36"/>
  <c r="AC41" i="36"/>
  <c r="AC53" i="36"/>
  <c r="AC73" i="36"/>
  <c r="AC77" i="36"/>
  <c r="AC81" i="36"/>
  <c r="AC89" i="36"/>
  <c r="AC93" i="36"/>
  <c r="AC105" i="36"/>
  <c r="AC101" i="36"/>
  <c r="AC109" i="36"/>
  <c r="AC113" i="36"/>
  <c r="AC117" i="36"/>
  <c r="AC121" i="36"/>
  <c r="AC124" i="36"/>
  <c r="AC64" i="36"/>
  <c r="AC70" i="36"/>
  <c r="AC76" i="36"/>
  <c r="AC80" i="36"/>
  <c r="AC84" i="36"/>
  <c r="AC86" i="36"/>
  <c r="AC88" i="36"/>
  <c r="AC92" i="36"/>
  <c r="AC100" i="36"/>
  <c r="AC108" i="36"/>
  <c r="AC112" i="36"/>
  <c r="AC43" i="36"/>
  <c r="AC59" i="36"/>
  <c r="J24" i="1" l="1"/>
  <c r="J25" i="1"/>
  <c r="Q31" i="11" l="1"/>
  <c r="Q28" i="11"/>
  <c r="P126" i="22"/>
  <c r="P123" i="22"/>
  <c r="P104" i="22"/>
  <c r="P101" i="22"/>
  <c r="P82" i="22"/>
  <c r="P79" i="22"/>
  <c r="P60" i="22"/>
  <c r="P57" i="22"/>
  <c r="P38" i="22"/>
  <c r="P35" i="22"/>
  <c r="J22" i="1" l="1"/>
  <c r="J17" i="1"/>
  <c r="J5" i="6" l="1"/>
  <c r="M32" i="31" l="1"/>
  <c r="M5" i="31"/>
  <c r="M24" i="29"/>
  <c r="M6" i="29"/>
  <c r="M5" i="28"/>
  <c r="M35" i="28"/>
  <c r="M34" i="28"/>
  <c r="M48" i="28"/>
  <c r="K21" i="27"/>
  <c r="K6" i="27"/>
  <c r="K7" i="27"/>
  <c r="K38" i="26"/>
  <c r="K21" i="26"/>
  <c r="K20" i="26"/>
  <c r="K7" i="26"/>
  <c r="K10" i="25"/>
  <c r="K6" i="25"/>
  <c r="K7" i="25"/>
  <c r="K8" i="25"/>
  <c r="K9" i="25"/>
  <c r="L6" i="24"/>
  <c r="L5" i="24"/>
  <c r="N5" i="23"/>
  <c r="N18" i="23"/>
  <c r="N16" i="23"/>
  <c r="N53" i="23"/>
  <c r="N52" i="23"/>
  <c r="N58" i="23"/>
  <c r="N59" i="23"/>
  <c r="N57" i="23"/>
  <c r="O16" i="22"/>
  <c r="O12" i="22"/>
  <c r="O6" i="22"/>
  <c r="O7" i="22"/>
  <c r="O8" i="22"/>
  <c r="O5" i="22"/>
  <c r="K17" i="20"/>
  <c r="K16" i="20"/>
  <c r="K5" i="20"/>
  <c r="M6" i="18"/>
  <c r="M8" i="18"/>
  <c r="M5" i="18"/>
  <c r="K6" i="17"/>
  <c r="K7" i="17"/>
  <c r="K8" i="17"/>
  <c r="L39" i="16"/>
  <c r="L6" i="16"/>
  <c r="H6" i="15"/>
  <c r="H15" i="14"/>
  <c r="H34" i="14"/>
  <c r="H33" i="14"/>
  <c r="H14" i="14"/>
  <c r="M26" i="13"/>
  <c r="M17" i="13"/>
  <c r="M5" i="13"/>
  <c r="P5" i="11"/>
  <c r="P35" i="11"/>
  <c r="I5" i="10"/>
  <c r="G6" i="8"/>
  <c r="G5" i="8"/>
  <c r="I5" i="7"/>
  <c r="J6" i="6"/>
  <c r="J23" i="5"/>
  <c r="H6" i="4"/>
  <c r="H5" i="4"/>
  <c r="J5" i="5"/>
  <c r="G6" i="9"/>
  <c r="K5" i="12"/>
  <c r="H5" i="14"/>
  <c r="H5" i="15"/>
  <c r="K5" i="17"/>
  <c r="G5" i="19"/>
  <c r="U3" i="19" s="1"/>
  <c r="Q18" i="35" s="1"/>
  <c r="K5" i="25"/>
  <c r="K6" i="26"/>
  <c r="K5" i="27"/>
  <c r="K5" i="32"/>
  <c r="K19" i="5"/>
  <c r="I31" i="1"/>
  <c r="I14" i="1"/>
  <c r="I10" i="1"/>
  <c r="I6" i="2" l="1"/>
  <c r="I5" i="2"/>
  <c r="I5" i="35" l="1"/>
  <c r="I7" i="35"/>
  <c r="L12" i="12" l="1"/>
  <c r="H9" i="8"/>
  <c r="H8" i="8"/>
  <c r="N50" i="28" l="1"/>
  <c r="N30" i="28"/>
  <c r="N24" i="28"/>
  <c r="N21" i="28"/>
  <c r="L15" i="27"/>
  <c r="L9" i="27"/>
  <c r="L27" i="26"/>
  <c r="L16" i="26"/>
  <c r="L29" i="25"/>
  <c r="M22" i="24"/>
  <c r="O43" i="23"/>
  <c r="O25" i="23"/>
  <c r="O24" i="23"/>
  <c r="O23" i="23"/>
  <c r="P20" i="22"/>
  <c r="P19" i="22"/>
  <c r="H14" i="19"/>
  <c r="H13" i="19"/>
  <c r="H11" i="19"/>
  <c r="H10" i="19"/>
  <c r="H9" i="19"/>
  <c r="N21" i="18"/>
  <c r="N18" i="18"/>
  <c r="L15" i="17"/>
  <c r="M35" i="16"/>
  <c r="M30" i="16"/>
  <c r="I10" i="14"/>
  <c r="I9" i="14"/>
  <c r="I8" i="14"/>
  <c r="N21" i="13"/>
  <c r="H10" i="9"/>
  <c r="H11" i="9"/>
  <c r="H12" i="9"/>
  <c r="H13" i="9"/>
  <c r="H14" i="9"/>
  <c r="J10" i="7"/>
  <c r="J9" i="7"/>
  <c r="J8" i="7"/>
  <c r="I11" i="4"/>
  <c r="I10" i="4"/>
</calcChain>
</file>

<file path=xl/sharedStrings.xml><?xml version="1.0" encoding="utf-8"?>
<sst xmlns="http://schemas.openxmlformats.org/spreadsheetml/2006/main" count="2479" uniqueCount="962">
  <si>
    <t>REPORTE SOBRE EL CUMPLIMIENTO DEL CODIGO DE BUEN GOBIERNO
CORPORATIVO PARA LAS SOCIEDADES PERUANAS (10150)</t>
  </si>
  <si>
    <t>COD: 20150326</t>
  </si>
  <si>
    <t>abcdefghij abcdefghij abcdefghij abcdefghij abcdefghij abcdefghij abcdefghi jabcdefghij abcdefghij abcdefghij abcdefghij abcdefghij abcdefghij abcdefghij abcdefghij abcdefghij abcdefghij abcdefghij abcdefghij abcdefghij abcdefghij abcdefghij abcdefghij abcdefghij abcdefghij abcdefghij</t>
  </si>
  <si>
    <t>Denominación:</t>
  </si>
  <si>
    <t>ELECTRO SUR ESTE S.A.A.</t>
  </si>
  <si>
    <t>Ejercicio:</t>
  </si>
  <si>
    <t>Página Web:</t>
  </si>
  <si>
    <t>www.else.com.pe</t>
  </si>
  <si>
    <r>
      <t>Denominación o razón social de la empresa revisora: (</t>
    </r>
    <r>
      <rPr>
        <sz val="8"/>
        <color theme="1"/>
        <rFont val="Arial"/>
        <family val="2"/>
      </rPr>
      <t>1)</t>
    </r>
  </si>
  <si>
    <t>RPJ</t>
  </si>
  <si>
    <t>(1) Solo es aplicable en el caso en que la información contenida en el presente informe haya sido revisada por alguna empresa especializada (por ejemplo: sociedad de auditoría o empresa de consultoría).</t>
  </si>
  <si>
    <t>Información sobre el cumplimiento de los Principios de Buen Gobierno para las Sociedades Peruanas</t>
  </si>
  <si>
    <t>Completo</t>
  </si>
  <si>
    <t>PILAR I: Derecho de los Accionistas</t>
  </si>
  <si>
    <t>Principio 17: Deberes y derechos de los miembros del Directorio</t>
  </si>
  <si>
    <t>Principio 1: Paridad de trato</t>
  </si>
  <si>
    <t>Principio 18: Reglamento de Directorio</t>
  </si>
  <si>
    <t>Principio 2: Participación de los accionistas</t>
  </si>
  <si>
    <t>Principio 19: Directores Independientes</t>
  </si>
  <si>
    <t>Principio 3: No dilución en la participación en el capital social</t>
  </si>
  <si>
    <t>Principio 20: Operatividad del Directorio</t>
  </si>
  <si>
    <t>Principio 4: Información y comunicación a los accionistas</t>
  </si>
  <si>
    <t>Principio 21: Comités especiales</t>
  </si>
  <si>
    <t>Principio 5: Participación en dividendos de la Sociedad</t>
  </si>
  <si>
    <t>Principio 22: Código de Ética y conflictos de interés</t>
  </si>
  <si>
    <t>Principio 6: Cambio o toma de control</t>
  </si>
  <si>
    <t>Principio 23: Operaciones con partes vinculadas</t>
  </si>
  <si>
    <t>Principio 7: Arbitraje para solución de controversias</t>
  </si>
  <si>
    <t>Principio 24: Funciones de la Alta Gerencia</t>
  </si>
  <si>
    <t>PILAR II: Junta General de Accionistas</t>
  </si>
  <si>
    <t>PILAR IV: Riesgo y Cumplimiento</t>
  </si>
  <si>
    <t>Principio 8: Función y competencia</t>
  </si>
  <si>
    <t>Principio 25: Entorno del sistema de gestión de riesgos</t>
  </si>
  <si>
    <t>Principio 9: Reglamento de Junta General de Accionistas</t>
  </si>
  <si>
    <t>Principio 26: Auditoría interna</t>
  </si>
  <si>
    <t>Principio 10: Mecanismos de convocatoria</t>
  </si>
  <si>
    <t>Principio 27: Auditores externos</t>
  </si>
  <si>
    <t>Principio 11: Propuestas de puntos de agenda</t>
  </si>
  <si>
    <t>PILAR V: Transparencia de la Información</t>
  </si>
  <si>
    <t>Principio 12: Procedimientos para el ejercicio del voto</t>
  </si>
  <si>
    <t>Principio 28: Política de información</t>
  </si>
  <si>
    <t>Principio 13: Delegación de voto</t>
  </si>
  <si>
    <t>Principio 29: Estados Financieros y Memoria Anual</t>
  </si>
  <si>
    <t>Principio 14: Seguimiento de acuerdos de JGA</t>
  </si>
  <si>
    <t>Principio 30: Información sobre estructura accionaria y acuerdos entre los accionistas</t>
  </si>
  <si>
    <t>PILAR III: El Directorio y La Alta Gerencia</t>
  </si>
  <si>
    <t>Principio 31: Informe de gobierno corporativo</t>
  </si>
  <si>
    <t>Principio 15: Conformación del Directorio</t>
  </si>
  <si>
    <t>Principio 16: Funciones del Directorio</t>
  </si>
  <si>
    <t>SECCION C</t>
  </si>
  <si>
    <t>Para el correcto llenado del formato por favor tomar en cuenta las siguientes consideraciones dadas en el ejemplo:</t>
  </si>
  <si>
    <t>SECCION B:</t>
  </si>
  <si>
    <t>Evaluación del cumplimiento de los Principios del Código de Buen Gobierno Corporativo para las Sociedades Peruanas</t>
  </si>
  <si>
    <t>Volver al Indice</t>
  </si>
  <si>
    <r>
      <t>PILAR I</t>
    </r>
    <r>
      <rPr>
        <b/>
        <sz val="12"/>
        <color rgb="FFFFFFFF"/>
        <rFont val="Arial"/>
        <family val="2"/>
      </rPr>
      <t>: Derecho de los Accionistas</t>
    </r>
  </si>
  <si>
    <t>Pregunta I.1</t>
  </si>
  <si>
    <t>Si</t>
  </si>
  <si>
    <t>No</t>
  </si>
  <si>
    <t>Explicación:</t>
  </si>
  <si>
    <t>Cant.</t>
  </si>
  <si>
    <t>¿La sociedad reconoce en su actuación un trato igualitario a los accionistas de la misma clase y que mantienen las mismas condiciones(*)?</t>
  </si>
  <si>
    <t>X</t>
  </si>
  <si>
    <t>El Estatuto de la Sociedad, establece que todas las acciones de una clase gozarán de los mismos derechos y tendrán a su cargo las mismas obligaciones.</t>
  </si>
  <si>
    <t>(*) Se entiende por mismas condiciones aquellas particularidades que distinguen a los accionistas, o hacen que cuenten con una característica común, en su relación con la sociedad (inversionistas institucionales, inversionistas no controladores, etc.). Debe considerarse que esto en ningún supuesto implica que se favorezca el uso de información privilegiada.</t>
  </si>
  <si>
    <t>Pregunta I.2</t>
  </si>
  <si>
    <t>¿La sociedad cuenta únicamente con acciones con derecho a voto?</t>
  </si>
  <si>
    <t>¿La sociedad promueve únicamente la existencia
de clases de acciones con derecho a voto?</t>
  </si>
  <si>
    <t>No es aplicable a nuestra Sociedad, tan solo contamos con acciones comunes y no se tiene acciones de inversión.</t>
  </si>
  <si>
    <t>a. Sobre el capital de la sociedad, especifique:</t>
  </si>
  <si>
    <t>Capital suscrito al
cierre del ejercicio</t>
  </si>
  <si>
    <t>Capital pagado al
cierre del ejercicio</t>
  </si>
  <si>
    <t>Número total de acciones representativas del capital</t>
  </si>
  <si>
    <t>b. Detalle la siguiente información para cada clase de acciones con las que la sociedad cuente:</t>
  </si>
  <si>
    <t>Clase</t>
  </si>
  <si>
    <t>Número de acciones</t>
  </si>
  <si>
    <t>Valor nominal</t>
  </si>
  <si>
    <t>Derechos Políticos (*)</t>
  </si>
  <si>
    <t>Derechos Económicos (*)</t>
  </si>
  <si>
    <t>[INI]</t>
  </si>
  <si>
    <t>Si desea agregar mas filas al cuadro, favor de agregarlas entre las Marcas [INI] [FIN]</t>
  </si>
  <si>
    <t>A</t>
  </si>
  <si>
    <t>B</t>
  </si>
  <si>
    <t>C</t>
  </si>
  <si>
    <t>Acciones Privadas</t>
  </si>
  <si>
    <t>[FIN]</t>
  </si>
  <si>
    <t>No ingrese mas filas debajo de esta línea. No serán  considerados en la carga.</t>
  </si>
  <si>
    <t>(*) En este campo deberá indicarse los derechos particulares de la clase, tales como participación y voto en las JGA, de suscripción de acciones, al tratamiento en reorganización societarias, de transferencia de derechos, otros.</t>
  </si>
  <si>
    <t>Pregunta I.3</t>
  </si>
  <si>
    <t xml:space="preserve">En caso de que la sociedad cuente con acciones de inversión, ¿La sociedad ejecuta una política de redención o canje voluntario de acciones de inversión por acciones ordinarias? </t>
  </si>
  <si>
    <t>La sociedad, no cuenta con acciones de inversión</t>
  </si>
  <si>
    <t xml:space="preserve">Pregunta I.4 </t>
  </si>
  <si>
    <t>1.   ¿La sociedad establece expresamente en sus documentos societarios la forma de representación de las acciones y quien lleva el registro en la matrícula de acciones?</t>
  </si>
  <si>
    <t xml:space="preserve">De acuerdo al Estatuto, las acciones están representados mediante certificados de acciones en el cual se encuentra los siguientes datos:
La denominación de la Sociedad, domicilio, duración, fecha de la escritura de constitución y del Notario interviniente en esta, el monto del capital y el valor nominal de cada acción. En el Estatuto no hace referencia que área debe ser responsable del registro, sin embargo la Gerencia de Administración y Finanzas asume la responsabilidad de la matrícula de las acciones. </t>
  </si>
  <si>
    <t>2.   ¿La matrícula de acciones se mantiene permanentemente actualizada?</t>
  </si>
  <si>
    <t xml:space="preserve">La Sociedad, lleva un libro de matrícula de acciones en el cual se anota la creación de acciones, emisión de acciones sea quienes estén representados por certificados provisionales o definitivos. </t>
  </si>
  <si>
    <t>Indique la periodicidad con la que se actualiza la matrícula de acciones, luego de haber tomado conocimiento de algún cambio.</t>
  </si>
  <si>
    <t>Periodicidad:</t>
  </si>
  <si>
    <t xml:space="preserve">Dentro de las cuarenta y ocho horas </t>
  </si>
  <si>
    <t>Semanal</t>
  </si>
  <si>
    <t>Otros / Detalle (en días hábiles)</t>
  </si>
  <si>
    <t>Solo cuando existe variación de capital</t>
  </si>
  <si>
    <t>Principio 3:  No dilución en la participación en el capital social</t>
  </si>
  <si>
    <t>Pregunta I.5</t>
  </si>
  <si>
    <t>1.   ¿La sociedad tiene como política que las propuestas del Directorio referidas a operaciones corporativas que puedan afectar el derecho de no dilución de los accionistas (i.e, fusiones, adquisiciones, escisiones, ampliaciones de capital, entre otras) sean explicadas previamente por dicho órgano en un informe detallado con la opinión independiente de un asesor externo de reconocida solvencia profesional nombrado por el Directorio?.</t>
  </si>
  <si>
    <t>En aquellos casos en que se lleguen a acuerdos societarios que pueden afectar el derecho de no dilución de los accionistas, se elaborará un informe que será puesto en conocimiento de todos los accionistas. Según el Estatuto los tipos de accionistas que confieren a sus titulares el voto determinante en las decisiones de la Empresa determina el cambio del de objeto social, transformación, fusión, escisión de la Sociedad, que permiten respetar el derecho de no dilución de los accionistas en la participación en el capital social.</t>
  </si>
  <si>
    <t>2.   ¿La sociedad tiene como política poner los referidos informes a disposición de los accionistas?</t>
  </si>
  <si>
    <t>La Sociedad presenta anualmente informes a disposición de los accionistas.</t>
  </si>
  <si>
    <r>
      <t>En caso de haberse producido en la sociedad durante el ejercicio, operaciones corporativas bajo el alcance del numeral 1 de la pregunta I.5, y de contar la sociedad con Directores Independientes</t>
    </r>
    <r>
      <rPr>
        <vertAlign val="superscript"/>
        <sz val="10"/>
        <rFont val="Arial"/>
        <family val="2"/>
      </rPr>
      <t>(*)</t>
    </r>
    <r>
      <rPr>
        <sz val="10"/>
        <rFont val="Arial"/>
        <family val="2"/>
      </rPr>
      <t>, precisar si en todos los casos:</t>
    </r>
  </si>
  <si>
    <t>¿Se contó con el voto favorable de la totalidad de los Directores Independientes para la designación del asesor externo?</t>
  </si>
  <si>
    <t>¿La totalidad de los Directores Independientes expresaron en forma clara la aceptación del referido informe y sustentaron, de ser el caso, las razones de su disconformidad?</t>
  </si>
  <si>
    <t>(*) Los Directores Independientes son aquellos que de acuerdo con los Lineamientos para la Calificación de Directores Independientes, aprobados por la SMV, califican como tal.</t>
  </si>
  <si>
    <t xml:space="preserve">Pregunta I.6 </t>
  </si>
  <si>
    <t>¿La sociedad determina los responsables y medios para que los accionistas reciban y/o requieran información veraz, suficiente y oportuna?</t>
  </si>
  <si>
    <t>En el Art. 28 del Estatuto de la Sociedad, establece que tanto los accionistas como los grupos de interés pueden solicitar información por cualquier medio, al área que designe el Directorio.</t>
  </si>
  <si>
    <r>
      <t>a.</t>
    </r>
    <r>
      <rPr>
        <sz val="7"/>
        <color theme="1"/>
        <rFont val="Times New Roman"/>
        <family val="1"/>
      </rPr>
      <t xml:space="preserve">      </t>
    </r>
    <r>
      <rPr>
        <sz val="10"/>
        <color theme="1"/>
        <rFont val="Arial"/>
        <family val="2"/>
      </rPr>
      <t>Indique los medios a través de  los cuales los accionistas reciben y/o solicitan información de la sociedad.</t>
    </r>
  </si>
  <si>
    <t>Medios</t>
  </si>
  <si>
    <t xml:space="preserve">Reciben información </t>
  </si>
  <si>
    <t xml:space="preserve">Solicitan información </t>
  </si>
  <si>
    <t>En las oficinas de la sociedad</t>
  </si>
  <si>
    <t>Correo electrónico</t>
  </si>
  <si>
    <t>Vía telefónica</t>
  </si>
  <si>
    <t>Página web corporativa</t>
  </si>
  <si>
    <t>Correo postal</t>
  </si>
  <si>
    <t>Reuniones informativas (presenciales o virtuales)</t>
  </si>
  <si>
    <t>Redes Sociales</t>
  </si>
  <si>
    <t>Otros / Detalle</t>
  </si>
  <si>
    <t>La Gerencia de Adminitración y Finanzas</t>
  </si>
  <si>
    <r>
      <t>b.</t>
    </r>
    <r>
      <rPr>
        <sz val="7"/>
        <rFont val="Times New Roman"/>
        <family val="1"/>
      </rPr>
      <t xml:space="preserve">      </t>
    </r>
    <r>
      <rPr>
        <sz val="10"/>
        <rFont val="Arial"/>
        <family val="2"/>
      </rPr>
      <t>¿La sociedad cuenta y cumple con un plazo máximo establecido formalmente para responder las solicitudes de información presentadas por los accionistas?</t>
    </r>
  </si>
  <si>
    <t xml:space="preserve">Sí     </t>
  </si>
  <si>
    <t>De ser afirmativa su respuesta, precise dicho plazo:</t>
  </si>
  <si>
    <t xml:space="preserve">Plazo máximo (en días hábiles) </t>
  </si>
  <si>
    <t>Pregunta I.7</t>
  </si>
  <si>
    <t>¿Los accionistas cuentan con mecanismos para expresar su opinión sobre la gestión de la sociedad?</t>
  </si>
  <si>
    <t>Son los mismos mecanismos que se utilizan para la solicitud y envío de información. Los accionistas son libres de opinar por cualquiera de las vías señaladas acerca del desarrollo de la Sociedad.</t>
  </si>
  <si>
    <t>De ser afirmativa su respuesta, indique los medios a través de los cuales los accionistas expresan su opinión sobre la gestión de la sociedad.</t>
  </si>
  <si>
    <t xml:space="preserve">Expresan su opinión </t>
  </si>
  <si>
    <t>Pregunta I.8</t>
  </si>
  <si>
    <r>
      <t>1.</t>
    </r>
    <r>
      <rPr>
        <i/>
        <sz val="7"/>
        <rFont val="Times New Roman"/>
        <family val="1"/>
      </rPr>
      <t xml:space="preserve">   </t>
    </r>
    <r>
      <rPr>
        <i/>
        <sz val="10"/>
        <rFont val="Arial"/>
        <family val="2"/>
      </rPr>
      <t>¿El cumplimiento de la política de dividendos se encuentra sujeto a evaluaciones de periodicidad definida?</t>
    </r>
  </si>
  <si>
    <t>No existe una periodicidad para revisar la política de dividendos, pudiendo ser revaluada en cualquier momento.</t>
  </si>
  <si>
    <r>
      <t>2.</t>
    </r>
    <r>
      <rPr>
        <i/>
        <sz val="7"/>
        <rFont val="Times New Roman"/>
        <family val="1"/>
      </rPr>
      <t xml:space="preserve">   </t>
    </r>
    <r>
      <rPr>
        <i/>
        <sz val="10"/>
        <rFont val="Arial"/>
        <family val="2"/>
      </rPr>
      <t>¿La política de dividendos es puesta en conocimiento de los accionistas</t>
    </r>
    <r>
      <rPr>
        <i/>
        <sz val="10"/>
        <rFont val="Arial"/>
        <family val="2"/>
      </rPr>
      <t>?</t>
    </r>
  </si>
  <si>
    <t>La Política de Dividendos, una vez aprobada por la Junta General de Accionistas es divulgada en la página Web de la Sociedad e informada a la SMV.</t>
  </si>
  <si>
    <t>a.    De ser afirmativa su respuesta al numeral 2 de la Pregunta I.8, precise los medios por los que la sociedad puso a disposición de los accionistas su política de dividendos.</t>
  </si>
  <si>
    <t>Disposición de política de dividendos</t>
  </si>
  <si>
    <t>b. ¿En el ejercicio que reporta se ha cumplido con la política de dividendos de la sociedad?</t>
  </si>
  <si>
    <t>De ser negativa su respuesta, indicar los motivos o las razones por las que la sociedad no ha cumplido con su política de dividendos en el ejercicio.</t>
  </si>
  <si>
    <r>
      <t>c.</t>
    </r>
    <r>
      <rPr>
        <sz val="7"/>
        <rFont val="Times New Roman"/>
        <family val="1"/>
      </rPr>
      <t xml:space="preserve">      </t>
    </r>
    <r>
      <rPr>
        <sz val="10"/>
        <rFont val="Arial"/>
        <family val="2"/>
      </rPr>
      <t>Indique la política de dividendos de la sociedad aplicable al ejercicio.</t>
    </r>
  </si>
  <si>
    <t>Fecha de aprobación</t>
  </si>
  <si>
    <t>Criterios para la distribución de utilidades según la política de dividendos</t>
  </si>
  <si>
    <t>La Sociedad tiene por política General, distribuir como dividendos el 100% de las utilidades distribuibles de cada ejercicio entre sus accionistas.
La entrega de los dividendos a los accionistas de la Sociedad se realizará dentro del plazo de 30 (treinta) días calendarios siguientes a la fecha de realización de la Junta General Obligatoria anual de accionistas que aprueba la distribución de los mismos, siendo responsabilidad del Directorio realizar las acciones necesarias para viabilizar dicha entrega.</t>
  </si>
  <si>
    <r>
      <t>d.</t>
    </r>
    <r>
      <rPr>
        <sz val="7"/>
        <rFont val="Times New Roman"/>
        <family val="1"/>
      </rPr>
      <t xml:space="preserve">      </t>
    </r>
    <r>
      <rPr>
        <sz val="10"/>
        <rFont val="Arial"/>
        <family val="2"/>
      </rPr>
      <t>Indique, los dividendos en efectivo y en acciones distribuidos por la sociedad en el ejercicio y en el ejercicio anterior.</t>
    </r>
  </si>
  <si>
    <t>Por acción</t>
  </si>
  <si>
    <t>Dividendos por acción</t>
  </si>
  <si>
    <t>Ejercicio que se reporta</t>
  </si>
  <si>
    <t>Ejercicio anterior al que se reporta</t>
  </si>
  <si>
    <t>En efectivo</t>
  </si>
  <si>
    <t>En acciones</t>
  </si>
  <si>
    <t xml:space="preserve">Clase </t>
  </si>
  <si>
    <t>Acción de Inversión</t>
  </si>
  <si>
    <t>Pregunta I.9</t>
  </si>
  <si>
    <t>¿La sociedad mantiene políticas o acuerdos de no adopción de mecanismos anti-absorción?</t>
  </si>
  <si>
    <t>La Sociedad, no cuenta con la política de adopción de mecanismos de anti-absorción, sin embargo, está previsto su implementación.</t>
  </si>
  <si>
    <t>Indique si en su sociedad se ha establecido alguna de las siguientes medidas:</t>
  </si>
  <si>
    <t xml:space="preserve">Requisito de un número mínimo de acciones para ser Director </t>
  </si>
  <si>
    <t>Número mínimo de años como Director para ser designado como Presidente del Directorio</t>
  </si>
  <si>
    <t xml:space="preserve">Acuerdos de indemnización para ejecutivos/ funcionarios como consecuencia de cambios luego de una toma de control y/o reorganización societaria. </t>
  </si>
  <si>
    <t>Otras de naturaleza similar/ Detalle
(ejemplo: establecimiento de supermayorías para aprobar fusiones, planes de stock option para empleados, entre otras)</t>
  </si>
  <si>
    <t>Pregunta I.10</t>
  </si>
  <si>
    <r>
      <t>1.</t>
    </r>
    <r>
      <rPr>
        <i/>
        <sz val="7"/>
        <rFont val="Times New Roman"/>
        <family val="1"/>
      </rPr>
      <t xml:space="preserve">   </t>
    </r>
    <r>
      <rPr>
        <i/>
        <sz val="10"/>
        <rFont val="Arial"/>
        <family val="2"/>
      </rPr>
      <t xml:space="preserve">¿El estatuto de la sociedad incluye un convenio arbitral que reconoce que se somete a arbitraje de derecho cualquier disputa entre accionistas, o entre accionistas y el Directorio; así como la impugnación de acuerdos de JGA y de Directorio por parte de los accionistas de la Sociedad? </t>
    </r>
  </si>
  <si>
    <t>El Estatuto no cuenta con un convenio arbitral para la Sociedad, estando en proceso de revisión y adecuación el nuevo Estatuto Social de la Sociedad.</t>
  </si>
  <si>
    <r>
      <t>2.</t>
    </r>
    <r>
      <rPr>
        <i/>
        <sz val="7"/>
        <rFont val="Times New Roman"/>
        <family val="1"/>
      </rPr>
      <t xml:space="preserve">   </t>
    </r>
    <r>
      <rPr>
        <i/>
        <sz val="10"/>
        <rFont val="Arial"/>
        <family val="2"/>
      </rPr>
      <t>¿Dicha cláusula facilita que un tercero independiente resuelva las controversias, salvo el caso de reserva legal expresa ante la justicia ordinaria?</t>
    </r>
  </si>
  <si>
    <t>No aplica.</t>
  </si>
  <si>
    <t>En caso de haberse impugnado acuerdos de JGA y de Directorio por parte de los accionistas u otras que involucre a la sociedad, durante el ejercicio, precise su número.</t>
  </si>
  <si>
    <t xml:space="preserve">Número de impugnaciones de acuerdos de JGA </t>
  </si>
  <si>
    <t>Número de impugnaciones de acuerdos de Directorio</t>
  </si>
  <si>
    <t>PILAR II: Junta General de Accionistas (JGA)</t>
  </si>
  <si>
    <t xml:space="preserve">Pregunta II.1 </t>
  </si>
  <si>
    <t>¿Es función exclusiva e indelegable de la JGA la aprobación de la política de retribución del Directorio?</t>
  </si>
  <si>
    <t>Que el artículo 18º del D.S. Nº 176-2010, Reglamento del Decreto Legislativo Nº 1031, que Promueve la Eficiencia de la Actividad Empresarial del Estado, establece bajo el rubro ‘Políticas de dietas del Directorio’, que por su participación en cada sesión de directorio, los directores perciben una dieta, cuyo monto fijo es determinado por Junta General Obligatoria Anual, en el marco de los lineamientos establecidos por el Directorio del FONAFE, así como de criterios que busquen privilegiar altos estándares profesionales e incentivar la productividad y contribución al desempeño de la Empresa, dentro de un marco de razonabilidad presupuestal.</t>
  </si>
  <si>
    <t>Indique si las siguientes funciones son exclusivas e indelegable de la JGA, en caso ser negativa su respuesta precise el órgano que las ejerce.</t>
  </si>
  <si>
    <t xml:space="preserve">Órgano </t>
  </si>
  <si>
    <t>Disponer investigaciones y auditorías especiales</t>
  </si>
  <si>
    <t>Acordar la modificación del Estatuto</t>
  </si>
  <si>
    <t xml:space="preserve">Acordar el aumento del capital social </t>
  </si>
  <si>
    <t xml:space="preserve">Acordar el reparto de dividendos a cuenta  </t>
  </si>
  <si>
    <t xml:space="preserve">Designar auditores externos </t>
  </si>
  <si>
    <t xml:space="preserve">Pregunta II.2 </t>
  </si>
  <si>
    <t>¿La sociedad cuenta con un Reglamento de la JGA, el que tiene carácter vinculante y su incumplimiento conlleva responsabilidad?</t>
  </si>
  <si>
    <t>Se cuenta con el lineamiento Manual Corporativo: “Manual de Junta General de Accionistas de las empresas bajo el ámbito del FONAFE”.</t>
  </si>
  <si>
    <t>a. Precise si los siguientes procedimientos están contemplados en el Reglamento de la JGA o en su defecto indicar en qué documento se contempla dicho procedimiento, de ser el caso:</t>
  </si>
  <si>
    <t>Denominación del documento</t>
  </si>
  <si>
    <t>Convocatoria  para las JGA presenciales</t>
  </si>
  <si>
    <t>Convocatoria para las JGA no presenciales conforme al Estatuto o a la normativa que permita dicha modalidad de JGA</t>
  </si>
  <si>
    <t xml:space="preserve">Incorporación de puntos de agenda por parte de los accionistas </t>
  </si>
  <si>
    <t>Entrega de información adicional a los accionistas para las JGA</t>
  </si>
  <si>
    <t>Desarrollo de las JGA</t>
  </si>
  <si>
    <t>Nombramiento de los miembros del Directorio</t>
  </si>
  <si>
    <t>Representación de los accionistas en las JGA</t>
  </si>
  <si>
    <t>Participación de los accionistas en las JGA</t>
  </si>
  <si>
    <t xml:space="preserve">Voto a distancia por medios electrónicos o postales </t>
  </si>
  <si>
    <t>Otros relevantes en el Reglamento de la JGA/ Detalle</t>
  </si>
  <si>
    <t>b. Indique si el procedimiento que regula el desarrollo de la sesión de JGA establece los mecanismos para que los accionistas se pronuncien sobre los siguientes asuntos:</t>
  </si>
  <si>
    <t>1. Sobre la gestión de la sociedad y resultados económicos de la Sociedad.</t>
  </si>
  <si>
    <t>2. Sobre una nueva propuesta de acuerdo, con respecto a uno o más de los puntos de la agenda.</t>
  </si>
  <si>
    <t xml:space="preserve">Pregunta II.3 </t>
  </si>
  <si>
    <t>Adicionalmente a los mecanismos de convocatoria establecidos por ley, ¿La sociedad cuenta con mecanismos de convocatoria que permiten establecer contacto con los accionistas, particularmente con aquellos que no tienen participación en el control o gestión de la sociedad?</t>
  </si>
  <si>
    <t>Se encuentra implementado una sección en la página web de la empresa para todos los accionistas a fin de publicar medios de contacto con el responsable asignado para la atención de los mismos, bien sea por correo, teléfono o comunicación escrita.</t>
  </si>
  <si>
    <r>
      <t>a.</t>
    </r>
    <r>
      <rPr>
        <sz val="7"/>
        <rFont val="Times New Roman"/>
        <family val="1"/>
      </rPr>
      <t xml:space="preserve">      </t>
    </r>
    <r>
      <rPr>
        <sz val="10"/>
        <rFont val="Arial"/>
        <family val="2"/>
      </rPr>
      <t>Complete la siguiente información para cada una de las JGA realizadas durante el ejercicio:</t>
    </r>
  </si>
  <si>
    <t>Fecha de aviso de convocatoria</t>
  </si>
  <si>
    <t>Fecha de la JGA</t>
  </si>
  <si>
    <t>Modalidad de la JGA (*)</t>
  </si>
  <si>
    <t>Tipo de JGA</t>
  </si>
  <si>
    <t>JGA Universal</t>
  </si>
  <si>
    <t>Quórum % de instalación</t>
  </si>
  <si>
    <t>Nº de Acc. Asistentes</t>
  </si>
  <si>
    <t>Participación (%) sobre el total de acciones con derecho de voto</t>
  </si>
  <si>
    <t>Especial</t>
  </si>
  <si>
    <t>General</t>
  </si>
  <si>
    <t>A través de poderes</t>
  </si>
  <si>
    <r>
      <t xml:space="preserve">Ejercicio directo </t>
    </r>
    <r>
      <rPr>
        <vertAlign val="superscript"/>
        <sz val="8"/>
        <rFont val="Arial"/>
        <family val="2"/>
      </rPr>
      <t>(**)</t>
    </r>
  </si>
  <si>
    <t>No ejerció su derecho de voto</t>
  </si>
  <si>
    <t>No Presencial</t>
  </si>
  <si>
    <t>Presencial</t>
  </si>
  <si>
    <t xml:space="preserve">(*) Precisar si la JGA fue presencial o no presencial.
(**) El ejercicio directo comprende el voto por cualquier medio o modalidad que no implique representación. </t>
  </si>
  <si>
    <r>
      <t>b.</t>
    </r>
    <r>
      <rPr>
        <sz val="7"/>
        <rFont val="Times New Roman"/>
        <family val="1"/>
      </rPr>
      <t xml:space="preserve">      </t>
    </r>
    <r>
      <rPr>
        <sz val="10"/>
        <rFont val="Arial"/>
        <family val="2"/>
      </rPr>
      <t xml:space="preserve">¿Qué medios, además del contemplado en el artículo 43 de la Ley General de Sociedades y lo dispuesto en el Reglamento de Hechos de Importancia e Información Reservada, utilizó la sociedad para difundir las convocatorias a las JGA durante el ejercicio?    </t>
    </r>
  </si>
  <si>
    <t>Difusión convocatorias</t>
  </si>
  <si>
    <t>Publicación en Diario Judicial</t>
  </si>
  <si>
    <t>c. En los avisos de convocatoria realizados por la sociedad durante el ejercicio:</t>
  </si>
  <si>
    <t>¿Se precisó el lugar donde se encontraba la información referida a los puntos de agenda a tratar en las JGA?</t>
  </si>
  <si>
    <t>¿Se precisó el lugar donde se encontraba la información referida a propuestas de acuerdos que se plantean adoptar (mociones) en las JGA?</t>
  </si>
  <si>
    <t xml:space="preserve">¿Se incluyó como puntos de agenda: “otros temas”, “puntos varios” o similares? </t>
  </si>
  <si>
    <t>¿Se precisó el lugar donde se encontraba disponible el modelo de carta de representación ante la JGA?</t>
  </si>
  <si>
    <t xml:space="preserve">Pregunta II.4 </t>
  </si>
  <si>
    <t>¿La sociedad pone a disposición de los accionistas toda la información relativa a los puntos contenidos en la agenda de la JGA y las propuestas de los acuerdos que se plantean adoptar (mociones)?</t>
  </si>
  <si>
    <t>La documentación e información de los puntos contenidos en la agenda están a disposición de los accionistas en las oficinas de la sociedad, Av. Mariscal Sucre N° 400 - Urb. Bancopata - Cusco. Asimismo, de acuerdo al Decreto de Urgencia N° 056-2020, se publican como hecho de importancia, y en la sección “Juntas de Accionistas o Asambleas de Obligacionistas No Presenciales” del Portal del Mercado de Valores de la SMV (www.smv.gob.pe) y en el enlace al Portal de la SMV publicado en nuestra página web : https://www.else.com.pe/else/accionistas/</t>
  </si>
  <si>
    <t>a. De ser afirmativa su respuesta, precise los medios de difusión de la documentación que sustenta los puntos de agenda y las mociones de la JGA celebrada durante el ejercicio:</t>
  </si>
  <si>
    <t>Sustenta puntos y mociones</t>
  </si>
  <si>
    <t>b. Indique cuáles fueron los documentos que sirvieron de sustento o las mociones que divulgó para la celebración de la JGA durante el ejercicio (puede marcar más de una opción):</t>
  </si>
  <si>
    <t>Hoja de vida de los candidatos a director.</t>
  </si>
  <si>
    <t>Propuesta de texto de modificación de los artículos del Estatuto y motivo del cambio.</t>
  </si>
  <si>
    <t>Propuesta de texto de modificación de artículos del Reglamento de JGA y el motivo del cambio.</t>
  </si>
  <si>
    <t>Propuesta de texto de modificación de la Política de Dividendos y el motivo del cambio.</t>
  </si>
  <si>
    <t>Propuesta de la aplicación de utilidades.</t>
  </si>
  <si>
    <t>Propuesta de servicios y trayectoria de la Sociedad Auditoría Externa.</t>
  </si>
  <si>
    <t>Otros relevante (detalle):</t>
  </si>
  <si>
    <t>Memoria Anual, Estados Financieros Auditados, Reporte de Sostenibilidad y Reporte Sobre Cumplimiento del Código de Buen Gobierno Corporativo.</t>
  </si>
  <si>
    <t xml:space="preserve">Principio 11: Propuestas de puntos de agenda </t>
  </si>
  <si>
    <t>Pregunta II.5</t>
  </si>
  <si>
    <t>¿El Reglamento de JGA incluye mecanismos que permiten a los accionistas ejercer el derecho de formular propuestas de puntos de agenda a discutir en la JGA y los procedimientos para aceptar o denegar tales propuestas?</t>
  </si>
  <si>
    <t>Se cuenta con el lineamiento Manual Corporativo: “Manual de Junta General de Accionistas de las empresas bajo el ámbito del FONAFE”, en el numeral 6.2.5. Incorporación de asuntos en la Agenda. El Manual de JGA de la sociedad se encuentra en proceso de aprobación.</t>
  </si>
  <si>
    <t>a. Indique la siguiente información relacionada al procedimiento para formular propuestas de puntos de agenda a discutir en la JGA:</t>
  </si>
  <si>
    <t>Porcentaje mínimo de acciones del capital social que deben representar los accionistas a fin de presentar propuestas</t>
  </si>
  <si>
    <t xml:space="preserve">Plazo máximo (en días hábiles) antes de la JGA para formular la propuesta de punto de agenda </t>
  </si>
  <si>
    <t>Plazo máximo (en días hábiles) en el cual la sociedad responde (acepta o deniega) la propuesta presentada</t>
  </si>
  <si>
    <t>Medio por el cual la sociedad responde (acepta o deniega) la propuesta presentada</t>
  </si>
  <si>
    <t>No establece</t>
  </si>
  <si>
    <t>Las solicitudes deberán presentarse dentro de los tres
(03) días siguientes a la publicación de la convocatoria a JGA.</t>
  </si>
  <si>
    <t>No precisa</t>
  </si>
  <si>
    <r>
      <t>b.</t>
    </r>
    <r>
      <rPr>
        <sz val="7"/>
        <rFont val="Times New Roman"/>
        <family val="1"/>
      </rPr>
      <t xml:space="preserve">      </t>
    </r>
    <r>
      <rPr>
        <sz val="10"/>
        <rFont val="Arial"/>
        <family val="2"/>
      </rPr>
      <t>Indique el número de solicitudes presentadas por los accionistas durante el ejercicio para incluir puntos de agenda a discutir en la JGA, y cómo fueron resueltas:</t>
    </r>
  </si>
  <si>
    <t>Número de solicitudes</t>
  </si>
  <si>
    <t>Recibidas</t>
  </si>
  <si>
    <t>Aceptadas</t>
  </si>
  <si>
    <t>Denegadas</t>
  </si>
  <si>
    <r>
      <t>c.</t>
    </r>
    <r>
      <rPr>
        <sz val="7"/>
        <rFont val="Times New Roman"/>
        <family val="1"/>
      </rPr>
      <t xml:space="preserve">      </t>
    </r>
    <r>
      <rPr>
        <sz val="10"/>
        <rFont val="Arial"/>
        <family val="2"/>
      </rPr>
      <t>En caso de que se hayan denegado en el ejercicio solicitudes para incluir puntos de agenda a discutir en la JGA indique si la sociedad comunicó el sustento de la denegatoria a los accionistas solicitantes.</t>
    </r>
  </si>
  <si>
    <t>En todas las solicitudes</t>
  </si>
  <si>
    <t>En algunas solicitudes</t>
  </si>
  <si>
    <t>En ninguna de las solicitudes</t>
  </si>
  <si>
    <t xml:space="preserve">Pregunta II.6 </t>
  </si>
  <si>
    <t>¿La sociedad tiene habilitados los mecanismos que permiten al accionista el ejercicio del voto a distancia por medios seguros, electrónicos o postales, que garanticen que la persona que emite el voto es efectivamente el accionista?</t>
  </si>
  <si>
    <t>Se cuenta con el lineamiento Manual Corporativo: “Manual de Junta General de Accionistas de las empresas bajo el ámbito del FONAFE”, en el numeral 6.7.2.</t>
  </si>
  <si>
    <r>
      <t>a.</t>
    </r>
    <r>
      <rPr>
        <sz val="7"/>
        <color theme="1"/>
        <rFont val="Times New Roman"/>
        <family val="1"/>
      </rPr>
      <t xml:space="preserve">      </t>
    </r>
    <r>
      <rPr>
        <sz val="10"/>
        <color theme="1"/>
        <rFont val="Arial"/>
        <family val="2"/>
      </rPr>
      <t>De ser el caso, indique los mecanismos o medios que la sociedad tiene para el ejercicio del voto a distancia.</t>
    </r>
  </si>
  <si>
    <t>Voto por medio electrónico</t>
  </si>
  <si>
    <t>Voto por medio postal</t>
  </si>
  <si>
    <r>
      <t>b.</t>
    </r>
    <r>
      <rPr>
        <sz val="7"/>
        <color theme="1"/>
        <rFont val="Times New Roman"/>
        <family val="1"/>
      </rPr>
      <t xml:space="preserve">      </t>
    </r>
    <r>
      <rPr>
        <sz val="10"/>
        <color theme="1"/>
        <rFont val="Arial"/>
        <family val="2"/>
      </rPr>
      <t>De haberse utilizado durante el ejercicio el voto a distancia, precise la siguiente información:</t>
    </r>
  </si>
  <si>
    <t>% voto a distancia</t>
  </si>
  <si>
    <t>% voto distancia / total</t>
  </si>
  <si>
    <t>Otros</t>
  </si>
  <si>
    <t xml:space="preserve">Pregunta II.7 </t>
  </si>
  <si>
    <t>¿La sociedad cuenta con documentos societarios que especifican con claridad que los accionistas pueden votar separadamente aquellos asuntos que sean sustancialmente independientes, de tal forma que puedan ejercer separadamente sus preferencias de voto?</t>
  </si>
  <si>
    <t>Se está evaluando incluir en el Manual de la Junta de Accionistas este mecanismo.</t>
  </si>
  <si>
    <t>Indique si la sociedad cuenta con documentos societarios que especifican con claridad que los accionistas pueden votar separadamente por:</t>
  </si>
  <si>
    <t>El nombramiento o la ratificación de los Directores mediante voto individual por cada uno de ellos.</t>
  </si>
  <si>
    <t>La modificación del Estatuto, por cada artículo o grupo de artículos que sean sustancialmente independientes.</t>
  </si>
  <si>
    <t>Otras/ Detalle</t>
  </si>
  <si>
    <t xml:space="preserve">Pregunta II.8 </t>
  </si>
  <si>
    <t>¿La sociedad permite, a quienes actúan por cuenta de varios accionistas, emitir votos diferenciados por cada accionista, de manera que cumplan con las instrucciones de cada representado?</t>
  </si>
  <si>
    <t>Se cuenta con el lineamiento Manual Corporativo: “Manual de Junta General de Accionistas de las empresas bajo el ámbito del FONAFE”, en el numeral 6.6.3.</t>
  </si>
  <si>
    <t xml:space="preserve">Principio 13: Delegación de voto </t>
  </si>
  <si>
    <t xml:space="preserve">Pregunta II. 9 </t>
  </si>
  <si>
    <t>¿El Estatuto de la sociedad permite a sus accionistas  delegar su voto a favor de cualquier persona?</t>
  </si>
  <si>
    <t>Se está evaluando incorporar en el Manual de Junta la delegación de votos.</t>
  </si>
  <si>
    <t>En caso de que su respuesta sea negativa, indique si su Estatuto restringe el derecho de representación, a favor de alguna de las siguientes personas:</t>
  </si>
  <si>
    <t>De otro accionista</t>
  </si>
  <si>
    <t>De un Director</t>
  </si>
  <si>
    <t>De un gerente</t>
  </si>
  <si>
    <t xml:space="preserve">Pregunta II.10 </t>
  </si>
  <si>
    <r>
      <t>1.</t>
    </r>
    <r>
      <rPr>
        <i/>
        <sz val="7"/>
        <rFont val="Times New Roman"/>
        <family val="1"/>
      </rPr>
      <t xml:space="preserve">   </t>
    </r>
    <r>
      <rPr>
        <i/>
        <sz val="10"/>
        <rFont val="Arial"/>
        <family val="2"/>
      </rPr>
      <t>¿La sociedad cuenta con procedimientos en los que se detallan las condiciones, los medios y las formalidades a cumplir en las situaciones de delegación de voto?</t>
    </r>
  </si>
  <si>
    <t>No se cuentan con procedimientos.</t>
  </si>
  <si>
    <r>
      <t>2.</t>
    </r>
    <r>
      <rPr>
        <i/>
        <sz val="7"/>
        <rFont val="Times New Roman"/>
        <family val="1"/>
      </rPr>
      <t xml:space="preserve">   </t>
    </r>
    <r>
      <rPr>
        <i/>
        <sz val="10"/>
        <rFont val="Arial"/>
        <family val="2"/>
      </rPr>
      <t>¿La sociedad pone a disposición de los accionistas un modelo de carta de representación, donde se incluyen los datos de los representantes, los temas para los que el accionista delega su voto, y de ser el caso, el sentido de su voto para cada una de las propuestas?</t>
    </r>
  </si>
  <si>
    <t>No pone a disposición modelo de carta de representación.</t>
  </si>
  <si>
    <t>a. En caso de que su respuesta sea positiva a la pregunta II.10 numeral 2, indique los medios por los que la sociedad puso a disposición el mencionado modelo de carta de representación en JGA celebrada en el ejercicio:</t>
  </si>
  <si>
    <t xml:space="preserve">Disposición modelo de carta </t>
  </si>
  <si>
    <t>b. Indique el contenido mínimo y formalidades exigidas para que un accionista pueda ser representado en una JGA:</t>
  </si>
  <si>
    <t>Contenido mínimo (p.e. datos de los representantes, sentido de voto por cada uno de los temas de la agenda, u otros).</t>
  </si>
  <si>
    <t xml:space="preserve">Según lo dispuesto en el numeral 4.1, literal b), de la Directiva Corporativa de Gestión del FONAFE, se señala lo siguiente: Representantes del Estado en la Junta General de Accionistas Los representantes de FONAFE ante la Junta General de Accionistas de las Empresas bajo su ámbito actúan por cuenta y en interés de FONAFE, bajo la figura del mandato con representación, por lo que su actuación debe ajustarse a las instrucciones que para tal fin imparta la Dirección Ejecutiva de FONAFE, quedando así liberados de toda responsabilidad, siempre y cuando cumplan con dichas instrucciones.
</t>
  </si>
  <si>
    <t>Formalidad (indique si la sociedad exige carta simple, carta notarial, escritura pública u otros).</t>
  </si>
  <si>
    <t>De acuerdo a lo establecido el el Estatuto social, los accionistas pueden hacerse representar por cualquier persona. La representación debe conferirse por escrito, con carácter especial para cada junta, salvo que se trate de poder otorgado por escritura pública.</t>
  </si>
  <si>
    <t>Anticipación (número de días hábiles previos a la JGA con que debe presentarse el poder).</t>
  </si>
  <si>
    <t>De acuerdo a lo establecido el el Estatuto social, los poderes deben ser registrados ante la sociedad con una anticipación no menor de 24 horas a la hora fijada para la celebración de la Junta General.</t>
  </si>
  <si>
    <t>Costo (indique si existe un pago que exija la sociedad para estos efectos y a cuánto asciende).</t>
  </si>
  <si>
    <t>Ninguno.</t>
  </si>
  <si>
    <t xml:space="preserve">Pregunta II.11 </t>
  </si>
  <si>
    <r>
      <t>1.</t>
    </r>
    <r>
      <rPr>
        <i/>
        <sz val="7"/>
        <rFont val="Times New Roman"/>
        <family val="1"/>
      </rPr>
      <t xml:space="preserve">   </t>
    </r>
    <r>
      <rPr>
        <i/>
        <sz val="10"/>
        <rFont val="Arial"/>
        <family val="2"/>
      </rPr>
      <t>¿La sociedad tiene como política establecer limitaciones al porcentaje de delegación de votos a favor de los miembros del Directorio o de la Alta Gerencia?</t>
    </r>
  </si>
  <si>
    <r>
      <t>2.</t>
    </r>
    <r>
      <rPr>
        <i/>
        <sz val="7"/>
        <rFont val="Times New Roman"/>
        <family val="1"/>
      </rPr>
      <t xml:space="preserve">   </t>
    </r>
    <r>
      <rPr>
        <i/>
        <sz val="10"/>
        <rFont val="Arial"/>
        <family val="2"/>
      </rPr>
      <t>En los casos de delegación de votos a favor de miembros del Directorio o de la Alta Gerencia, ¿La sociedad tiene como política que los accionistas que deleguen sus votos dejen claramente establecido el sentido de estos?</t>
    </r>
  </si>
  <si>
    <t xml:space="preserve">Principio 14: Seguimiento de acuerdos de JGA </t>
  </si>
  <si>
    <t xml:space="preserve">Pregunta II.12 </t>
  </si>
  <si>
    <r>
      <t>1.</t>
    </r>
    <r>
      <rPr>
        <i/>
        <sz val="7"/>
        <rFont val="Times New Roman"/>
        <family val="1"/>
      </rPr>
      <t xml:space="preserve">    </t>
    </r>
    <r>
      <rPr>
        <i/>
        <sz val="10"/>
        <rFont val="Arial"/>
        <family val="2"/>
      </rPr>
      <t>¿La sociedad realiza y documenta el seguimiento de los acuerdos adoptados por la JGA?</t>
    </r>
  </si>
  <si>
    <t>Se cuenta con el Reglamento del Directorio aprobado, donde se estable como parte de las Funciones del Directorio: Realizar el seguimiento de los acuerdos adoptados en JGA.</t>
  </si>
  <si>
    <t>2.    Sobre dichos acuerdo, ¿La Alta Gerencia de la sociedad emite reportes periódicos al Directorio y estos son puestos a disposición de los accionistas?</t>
  </si>
  <si>
    <t>Los reportes se realizan en forma semestral al Directorio de la empresa.</t>
  </si>
  <si>
    <t>a. De ser el caso, indique cuál es el área y/o persona responsable de realizar el seguimiento de los acuerdos adoptados por la JGA. En caso de que sea una persona la responsable, incluir adicionalmente su cargo y área en la que labora.</t>
  </si>
  <si>
    <t>Área responsable</t>
  </si>
  <si>
    <t>GERENCIA LEGAL</t>
  </si>
  <si>
    <t>Persona responsable</t>
  </si>
  <si>
    <t>Nombres y Apellidos</t>
  </si>
  <si>
    <t>Cargo</t>
  </si>
  <si>
    <t>Área</t>
  </si>
  <si>
    <t>AMILCAR TELLO ALVAREZ</t>
  </si>
  <si>
    <t>GERENTE LEGAL</t>
  </si>
  <si>
    <t>b. En caso de que su respuesta sea afirmativa a la pregunta II.12 numeral 2, indique los medios por los cuales la sociedad pone a disposición de los accionistas dichos reportes:</t>
  </si>
  <si>
    <t>Pone a disposición</t>
  </si>
  <si>
    <t>Informes de Seguimiento de acuerdos de JGA al Directorio.</t>
  </si>
  <si>
    <t xml:space="preserve">PILAR III: EL DIRECTORIO Y LA ALTA GERENCIA </t>
  </si>
  <si>
    <t>Pregunta III.1</t>
  </si>
  <si>
    <t>¿La sociedad ha establecido y aplica criterios de selección y permanencia para que su Directorio se encuentre conformado por personas con diferentes especialidades y competencias, con prestigio, ética, independencia económica, disponibilidad suficiente y otras cualidades relevantes para la sociedad, de manera que haya pluralidad de enfoques y opiniones?</t>
  </si>
  <si>
    <t>La conformación del Directorio se efectúa según la normatividad vigente. El FONAFE es el encargado de designarlos.</t>
  </si>
  <si>
    <r>
      <t>a.</t>
    </r>
    <r>
      <rPr>
        <sz val="7"/>
        <color theme="1"/>
        <rFont val="Times New Roman"/>
        <family val="1"/>
      </rPr>
      <t xml:space="preserve">      </t>
    </r>
    <r>
      <rPr>
        <sz val="10"/>
        <color theme="1"/>
        <rFont val="Arial"/>
        <family val="2"/>
      </rPr>
      <t>Indique la siguiente información correspondiente a los miembros del Directorio de la sociedad durante el ejercicio.</t>
    </r>
  </si>
  <si>
    <t>Nombre y Apellido</t>
  </si>
  <si>
    <t>Nacionalidad</t>
  </si>
  <si>
    <t>Sexo (M/F)</t>
  </si>
  <si>
    <t>Año de nacimiento</t>
  </si>
  <si>
    <t>Formación Profesional</t>
  </si>
  <si>
    <t>Fecha</t>
  </si>
  <si>
    <t>Part. Accionaria (***)</t>
  </si>
  <si>
    <t>Otros cargos / Directorios (****)</t>
  </si>
  <si>
    <t>Inicio (*)</t>
  </si>
  <si>
    <t>Término (**)</t>
  </si>
  <si>
    <t>N° de acciones</t>
  </si>
  <si>
    <t>Part. (%)</t>
  </si>
  <si>
    <t>Directores (sin incluir a los independientes)</t>
  </si>
  <si>
    <t>Frantz Luis Olazabal Ibañez</t>
  </si>
  <si>
    <t>Peruano</t>
  </si>
  <si>
    <t>M</t>
  </si>
  <si>
    <t>Ingeniero Electricista</t>
  </si>
  <si>
    <t>Director en SENATI</t>
  </si>
  <si>
    <t>Carlos Guillermo Martín Centeno Zavala</t>
  </si>
  <si>
    <t>Pablo Alejandro, Estenssoro Fuchs</t>
  </si>
  <si>
    <t>Economista</t>
  </si>
  <si>
    <t>Director en EGEMSA</t>
  </si>
  <si>
    <t>Andres Alejandro, Escalante Márquez</t>
  </si>
  <si>
    <t>Director en INDECOPI</t>
  </si>
  <si>
    <t>Directores Independientes</t>
  </si>
  <si>
    <t>[FIN]
[INI]</t>
  </si>
  <si>
    <t>Alberto Luis, Infante Angeles</t>
  </si>
  <si>
    <t>Economista, Abogado</t>
  </si>
  <si>
    <t>Director en San Gabán S.A.</t>
  </si>
  <si>
    <t>(*) Corresponde al primer nombramiento en la sociedad que reporta.</t>
  </si>
  <si>
    <t>(**) Completar sólo en caso de que hubiera dejado de ejercer el cargo de Director durante el ejercicio.</t>
  </si>
  <si>
    <t>(***) Aplicable obligatoriamente solo para los Directores con una participación sobre el capital social igual o mayor al 4% de las acciones de la sociedad que reporta.</t>
  </si>
  <si>
    <t>(****) Detallar si el Director tiene otros cargos ejecutivos fuera de la sociedad y/o participa simultáneamente en otros Directorios, precisando el número y si estos son parte del grupo económico de la sociedad que reporta. Para tal efecto debe considerarse la definición de grupo económico contenida en el Reglamento de Propiedad Indirecta, Vinculación y Grupos Económicos.</t>
  </si>
  <si>
    <t>Ademas indique lo siguiente:</t>
  </si>
  <si>
    <t>% del total de acciones en poder de los Directores</t>
  </si>
  <si>
    <t>Número de mujeres</t>
  </si>
  <si>
    <t>Total Directores</t>
  </si>
  <si>
    <t>% mujeres en el Directorio</t>
  </si>
  <si>
    <t>Presencia de mujeres en el Directorio</t>
  </si>
  <si>
    <r>
      <t>b.</t>
    </r>
    <r>
      <rPr>
        <sz val="7"/>
        <rFont val="Times New Roman"/>
        <family val="1"/>
      </rPr>
      <t xml:space="preserve">      </t>
    </r>
    <r>
      <rPr>
        <sz val="10"/>
        <rFont val="Arial"/>
        <family val="2"/>
      </rPr>
      <t>Indique si existen requisitos específicos formalmente establecidos para ser nombrado Presidente del Directorio,  adicionales a los que se requiere para ser designado Director.</t>
    </r>
  </si>
  <si>
    <t xml:space="preserve">Sí </t>
  </si>
  <si>
    <t>En caso de que su respuesta sea afirmativa, indique dichos requisitos.</t>
  </si>
  <si>
    <r>
      <t>c.</t>
    </r>
    <r>
      <rPr>
        <sz val="7"/>
        <color theme="1"/>
        <rFont val="Times New Roman"/>
        <family val="1"/>
      </rPr>
      <t xml:space="preserve">      </t>
    </r>
    <r>
      <rPr>
        <sz val="10"/>
        <color theme="1"/>
        <rFont val="Arial"/>
        <family val="2"/>
      </rPr>
      <t>¿El Presidente del Directorio cuenta con voto dirimente?</t>
    </r>
  </si>
  <si>
    <t>Pregunta III.2</t>
  </si>
  <si>
    <t>¿La sociedad evita la designación de Directores suplentes o alternos, especialmente por razones de quórum?</t>
  </si>
  <si>
    <t>Según Estatuto no hay Directores suplentes ni alternos.</t>
  </si>
  <si>
    <t>De contar con Directores alternos o suplentes, precisar lo siguiente:</t>
  </si>
  <si>
    <t>(**) Completar sólo en caso de que hubiera dejado de ser Director alterno o suplente durante el ejercicio.</t>
  </si>
  <si>
    <t>Pregunta III.3</t>
  </si>
  <si>
    <t>¿El Directorio tiene como función?:
1.    Aprobar y dirigir la estrategia corporativa de la sociedad.</t>
  </si>
  <si>
    <t>Incluido en el Estatuto.</t>
  </si>
  <si>
    <r>
      <t>2.</t>
    </r>
    <r>
      <rPr>
        <i/>
        <sz val="7"/>
        <rFont val="Times New Roman"/>
        <family val="1"/>
      </rPr>
      <t xml:space="preserve">    </t>
    </r>
    <r>
      <rPr>
        <i/>
        <sz val="10"/>
        <rFont val="Arial"/>
        <family val="2"/>
      </rPr>
      <t>Establecer objetivos, metas y planes de acción incluidos los presupuestos anuales y los planes de negocios.</t>
    </r>
  </si>
  <si>
    <r>
      <t>3.</t>
    </r>
    <r>
      <rPr>
        <i/>
        <sz val="7"/>
        <rFont val="Times New Roman"/>
        <family val="1"/>
      </rPr>
      <t xml:space="preserve">    </t>
    </r>
    <r>
      <rPr>
        <i/>
        <sz val="10"/>
        <rFont val="Arial"/>
        <family val="2"/>
      </rPr>
      <t>Controlar y supervisar la gestión y encargarse del gobierno y administración de la sociedad.</t>
    </r>
  </si>
  <si>
    <r>
      <t>4.</t>
    </r>
    <r>
      <rPr>
        <i/>
        <sz val="7"/>
        <rFont val="Times New Roman"/>
        <family val="1"/>
      </rPr>
      <t xml:space="preserve">    </t>
    </r>
    <r>
      <rPr>
        <i/>
        <sz val="10"/>
        <rFont val="Arial"/>
        <family val="2"/>
      </rPr>
      <t>Supervisar la adopción de las prácticas de buen gobierno corporativo y establecer las políticas y medidas necesarias para su mejor implementación</t>
    </r>
    <r>
      <rPr>
        <i/>
        <sz val="10"/>
        <rFont val="Arial"/>
        <family val="2"/>
      </rPr>
      <t>.</t>
    </r>
  </si>
  <si>
    <t>5. Aprobar procedimientos o políticas para prevenir, detectar, gestionar, revelar y sancionar conflictos de interés.</t>
  </si>
  <si>
    <t>Procedimiento de Gestión de Conflicto de Interes en el Directorio.</t>
  </si>
  <si>
    <t>6. Aprobar y vigilar el diseño e implementación del sistema de remuneración e incentivos asegurando que se encuentre alineado a la estrategia corporativa de la sociedad, a sus políticas y a su solidez financiera.</t>
  </si>
  <si>
    <r>
      <t>a.</t>
    </r>
    <r>
      <rPr>
        <sz val="7"/>
        <color theme="1"/>
        <rFont val="Times New Roman"/>
        <family val="1"/>
      </rPr>
      <t xml:space="preserve">      </t>
    </r>
    <r>
      <rPr>
        <sz val="10"/>
        <color theme="1"/>
        <rFont val="Arial"/>
        <family val="2"/>
      </rPr>
      <t>Detalle qué otras facultades relevantes recaen sobre el Directorio de la sociedad.</t>
    </r>
  </si>
  <si>
    <t>b.¿El Directorio delega alguna de sus funciones?</t>
  </si>
  <si>
    <r>
      <t xml:space="preserve">Indique, de ser el caso, cuáles son las principales funciones del Directorio que han sido delegadas, </t>
    </r>
    <r>
      <rPr>
        <sz val="10"/>
        <rFont val="Arial"/>
        <family val="2"/>
      </rPr>
      <t>órgano que las ejerce por delegación y la denominación del documento donde se encuentra dicha delegación:</t>
    </r>
  </si>
  <si>
    <t>Funciones</t>
  </si>
  <si>
    <t>Órgano / Área a quien se ha delegado funciones</t>
  </si>
  <si>
    <t>Denominación del Documento</t>
  </si>
  <si>
    <t>Pregunta III.4</t>
  </si>
  <si>
    <t>¿Los miembros del Directorio tienen derecho a?:
1.   Solicitar al Directorio el apoyo o aporte de expertos.</t>
  </si>
  <si>
    <t>Se cuenta con la Política para la Participación de Agentes Externos de Información, aprobada, que permite la contratación de asesoría externa en caso sea requerida por el Directorio.</t>
  </si>
  <si>
    <r>
      <t>2.</t>
    </r>
    <r>
      <rPr>
        <i/>
        <sz val="7"/>
        <rFont val="Times New Roman"/>
        <family val="1"/>
      </rPr>
      <t xml:space="preserve">   </t>
    </r>
    <r>
      <rPr>
        <i/>
        <sz val="10"/>
        <rFont val="Arial"/>
        <family val="2"/>
      </rPr>
      <t>Participar en programas de inducción sobre sus facultades y responsabilidades y a ser informados oportunamente sobre la estructura organizativa de la sociedad.</t>
    </r>
  </si>
  <si>
    <t>El proceso de inducción de los Directores se encuentra establecido en Libro Blanco: "Lineamiento para la Gestión de Directorios y Directores de las empresas bajo el ámbito de FONAFE" en el punto 6.4.3. Inducción a Nuevos Miembros del Directorio.</t>
  </si>
  <si>
    <t>3.   Recibir capacitaciones respecto a temas de interés para realizar sus funciones.</t>
  </si>
  <si>
    <t>Los miembros del Directorio estan incluidos dentro del Plan de Capacitación de la Empresa.</t>
  </si>
  <si>
    <r>
      <t>4.</t>
    </r>
    <r>
      <rPr>
        <i/>
        <sz val="7"/>
        <rFont val="Times New Roman"/>
        <family val="1"/>
      </rPr>
      <t xml:space="preserve">   </t>
    </r>
    <r>
      <rPr>
        <i/>
        <sz val="10"/>
        <rFont val="Arial"/>
        <family val="2"/>
      </rPr>
      <t>Percibir una retribución por la labor efectuada, que combina el reconocimiento a la experiencia profesional y dedicación hacia la sociedad con criterio de racionalidad.</t>
    </r>
  </si>
  <si>
    <t>x</t>
  </si>
  <si>
    <t>La Sociedad, cuenta con una política de retribución a los miembros del Directorio.</t>
  </si>
  <si>
    <t>a. Precise si los miembros del Directorio tienen el deber de informar oportunamente al Directorio de la sociedad los siguientes casos:</t>
  </si>
  <si>
    <t xml:space="preserve">Titularidad o tenencia de valores o derechos sobre valores emitidos por la sociedad </t>
  </si>
  <si>
    <t>Realización de operaciones con valores o derechos sobre valores emitidos por la sociedad</t>
  </si>
  <si>
    <t>Negociaciones en curso respecto a valores o derechos sobre valores emitidos por la sociedad</t>
  </si>
  <si>
    <t>Participación en otros Directorios</t>
  </si>
  <si>
    <r>
      <t>b.</t>
    </r>
    <r>
      <rPr>
        <sz val="7"/>
        <rFont val="Times New Roman"/>
        <family val="1"/>
      </rPr>
      <t xml:space="preserve">      </t>
    </r>
    <r>
      <rPr>
        <sz val="10"/>
        <rFont val="Arial"/>
        <family val="2"/>
      </rPr>
      <t>En caso de haberse contratado asesores especializados durante el ejercicio, indique si la lista de asesores especializados del Directorio que han prestado servicios durante el ejercicio para la toma de decisiones de la sociedad fue puesta en conocimiento de los accionistas.</t>
    </r>
  </si>
  <si>
    <r>
      <t xml:space="preserve">De ser el caso, precise si alguno de los asesores especializados tenía alguna vinculación con algún accionista que cuente con más del 4% del capital social, miembro del Directorio y/o Alta Gerencia </t>
    </r>
    <r>
      <rPr>
        <vertAlign val="superscript"/>
        <sz val="10"/>
        <rFont val="Arial"/>
        <family val="2"/>
      </rPr>
      <t>(*)</t>
    </r>
    <r>
      <rPr>
        <sz val="10"/>
        <rFont val="Arial"/>
        <family val="2"/>
      </rPr>
      <t>.</t>
    </r>
  </si>
  <si>
    <t>(*)  Para los fines de la vinculación se aplicarán los criterios de vinculación contenidos en el Reglamento de Propiedad Indirecta, Vinculación y Grupos Económicos.</t>
  </si>
  <si>
    <r>
      <t>c.</t>
    </r>
    <r>
      <rPr>
        <sz val="7"/>
        <rFont val="Times New Roman"/>
        <family val="1"/>
      </rPr>
      <t xml:space="preserve">      </t>
    </r>
    <r>
      <rPr>
        <sz val="10"/>
        <rFont val="Arial"/>
        <family val="2"/>
      </rPr>
      <t>De ser el caso, indique si la sociedad realizó programas de inducción a los nuevos miembros que hubiesen ingresado a la sociedad.</t>
    </r>
  </si>
  <si>
    <t>d. ¿La sociedad cuenta con una política de retribución del Directorio aprobada por la JGA?</t>
  </si>
  <si>
    <r>
      <t>e.</t>
    </r>
    <r>
      <rPr>
        <sz val="7"/>
        <rFont val="Times New Roman"/>
        <family val="1"/>
      </rPr>
      <t xml:space="preserve">      </t>
    </r>
    <r>
      <rPr>
        <sz val="10"/>
        <rFont val="Arial"/>
        <family val="2"/>
      </rPr>
      <t xml:space="preserve">Indique el porcentaje que representa el monto total de las retribuciones y de las bonificaciones anuales de los Directores, respecto a los ingresos brutos, según los estados financieros de la sociedad. </t>
    </r>
  </si>
  <si>
    <t>Retribuciones</t>
  </si>
  <si>
    <t>(%) Ingresos
Brutos</t>
  </si>
  <si>
    <t>Bonificaciones</t>
  </si>
  <si>
    <t>(%) Ingresos 
Brutos</t>
  </si>
  <si>
    <t>Entrega de acciones</t>
  </si>
  <si>
    <t>Entrega de opciones</t>
  </si>
  <si>
    <t>Entrega de dinero</t>
  </si>
  <si>
    <t>Otros (detalle)</t>
  </si>
  <si>
    <t>f.      Precise el esquema de retribución de los miembros del Directorio aplicable en el ejercicio:</t>
  </si>
  <si>
    <t>Esquema de retribución</t>
  </si>
  <si>
    <t>Fijo</t>
  </si>
  <si>
    <t>Variable</t>
  </si>
  <si>
    <t>Mixto (fijo + variable)</t>
  </si>
  <si>
    <t>g.      Precise los criterios en los que se basa la Sociedad para determinar el esquema de retribución de los miembros del Directorio:</t>
  </si>
  <si>
    <t>Esquema fijo</t>
  </si>
  <si>
    <t>Por sesión de Directorio</t>
  </si>
  <si>
    <t xml:space="preserve">Por sesión de Comité </t>
  </si>
  <si>
    <t>Por mes</t>
  </si>
  <si>
    <t>Por año</t>
  </si>
  <si>
    <t>Otro (detalle)</t>
  </si>
  <si>
    <t>Esquema variable</t>
  </si>
  <si>
    <t>Por resultados del ejercicio</t>
  </si>
  <si>
    <t>Por cumplimiento de objetivos</t>
  </si>
  <si>
    <t>Pregunta III.5</t>
  </si>
  <si>
    <t>¿La sociedad cuenta con un Reglamento de Directorio que tiene carácter vinculante y su incumplimiento conlleva responsabilidad?</t>
  </si>
  <si>
    <t>Se ha aprobado el Reglamento del Directorio.</t>
  </si>
  <si>
    <t>Indique si el Reglamento de Directorio contiene:</t>
  </si>
  <si>
    <t>Políticas y procedimientos para su funcionamiento</t>
  </si>
  <si>
    <t>Estructura organizativa del Directorio</t>
  </si>
  <si>
    <t>Funciones y responsabilidades del presidente del Directorio</t>
  </si>
  <si>
    <t>Funciones y responsabilidades de los miembros de Directorio</t>
  </si>
  <si>
    <t>Procedimientos para la identificación, evaluación y nominación de candidatos a miembros del Directorio, que son propuestos ante la JGA</t>
  </si>
  <si>
    <t>Procedimientos para los casos de vacancia, cese y sucesión de los Directores</t>
  </si>
  <si>
    <t>Políticas y procedimientos para prevenir, detectar, manejar y relevar los conflictos de intereses de los miembros del Directorio</t>
  </si>
  <si>
    <t>Criterios utilizados para la evaluación del Directorio y de sus miembros</t>
  </si>
  <si>
    <t>Pregunta III.6</t>
  </si>
  <si>
    <t>¿Al menos un tercio del Directorio se encuentra constituido por Directores Independientes?</t>
  </si>
  <si>
    <t>Se viene preparando una política a ser aprobado por la JGA, en cual se establecerá este tema.</t>
  </si>
  <si>
    <t>Adicionalmente, a los establecidos en los “Lineamientos para la Calificación de Directores Independientes”, la sociedad ha establecido los siguientes criterios para calificar a sus Directores como independiente:</t>
  </si>
  <si>
    <t>Se encuentra definido en la Directiva: "Libro Blanco: Lineamiento para la Gestión de Directorios y Directores de las empresas bajo el ámbito de FONAFE" donde se estable que "Un Director Independiente de una EPE no debe tener vínculo con temas de propiedad ni de gestión en la Empresa donde ejerce el cargo; adicionalmente, tampoco debe tener vinculación con el Estado".</t>
  </si>
  <si>
    <t>Pregunta III.7</t>
  </si>
  <si>
    <r>
      <t>1.</t>
    </r>
    <r>
      <rPr>
        <i/>
        <sz val="7"/>
        <rFont val="Times New Roman"/>
        <family val="1"/>
      </rPr>
      <t xml:space="preserve">   </t>
    </r>
    <r>
      <rPr>
        <i/>
        <sz val="10"/>
        <rFont val="Arial"/>
        <family val="2"/>
      </rPr>
      <t>¿El Directorio declara que el candidato que propone es independiente sobre la base de las indagaciones que realice y de la declaración del candidato?</t>
    </r>
  </si>
  <si>
    <t>La Sociedad cuenta con un Reglamento del Directorio en el cual se incluye expresamente que el directorio indague y declare la condición de independencia del candidato que formará parte del Directorio, la cual será presentado a la JGA.</t>
  </si>
  <si>
    <r>
      <t>2.</t>
    </r>
    <r>
      <rPr>
        <i/>
        <sz val="7"/>
        <rFont val="Times New Roman"/>
        <family val="1"/>
      </rPr>
      <t xml:space="preserve">   </t>
    </r>
    <r>
      <rPr>
        <i/>
        <sz val="10"/>
        <rFont val="Arial"/>
        <family val="2"/>
      </rPr>
      <t>¿Los candidatos a Directores Independientes declaran su condición de independiente ante la sociedad, sus accionistas y directivos?</t>
    </r>
  </si>
  <si>
    <t>La Sociedad cuenta con un procedimiento para la designación de directores independientes establecidos en el numeral 6.5.1. Proceso de selección de Directores Independientes del Libro Blanco: "Lineamiento para la Gestión de Directorios y Directores de las empresas bajo el ámbito de FONAFE".</t>
  </si>
  <si>
    <t>Indique si al menos una vez al año el Directorio verifica que los Directores Independientes mantengan el cumplimiento de los requisitos y condiciones para poder ser calificados como tal.</t>
  </si>
  <si>
    <t>Sí</t>
  </si>
  <si>
    <t>Pregunta III.8</t>
  </si>
  <si>
    <t>¿El Directorio cuenta con un plan de trabajo anual que contribuye a la eficiencia de sus funciones?</t>
  </si>
  <si>
    <t>El Directorio cuenta con un plan de trabajo el mismo que es aprobado anualmente.</t>
  </si>
  <si>
    <t>Pregunta III.9</t>
  </si>
  <si>
    <t>¿La sociedad brinda a sus Directores los canales y procedimientos necesarios para que puedan participar eficazmente en las sesiones de Directorio, inclusive de manera no presencial?</t>
  </si>
  <si>
    <t>La Sociedad tiene aprobado el Reglamento del Directorio en el cual se especifique los canales, medios de convocatoria y ubicación física donde se celebrará la sesión de Directorio sea presencial o no presencial.</t>
  </si>
  <si>
    <r>
      <t>a.</t>
    </r>
    <r>
      <rPr>
        <sz val="7"/>
        <rFont val="Times New Roman"/>
        <family val="1"/>
      </rPr>
      <t xml:space="preserve">      </t>
    </r>
    <r>
      <rPr>
        <sz val="10"/>
        <rFont val="Arial"/>
        <family val="2"/>
      </rPr>
      <t>Indique con relación a las sesiones del Directorio desarrolladas durante el ejercicio, lo siguiente:</t>
    </r>
  </si>
  <si>
    <t>Número de sesiones realizadas</t>
  </si>
  <si>
    <t>Número de sesiones en las que no se haya cumplido con los plazos de convocatoria</t>
  </si>
  <si>
    <t>Número de sesiones en las que no se haya cumplido con las disposiciones o procedimientos internos de entrega de información a los Directores</t>
  </si>
  <si>
    <r>
      <t xml:space="preserve">Número de sesiones en las que se haya prescindido de convocatoria </t>
    </r>
    <r>
      <rPr>
        <vertAlign val="superscript"/>
        <sz val="10"/>
        <rFont val="Arial"/>
        <family val="2"/>
      </rPr>
      <t>(*)</t>
    </r>
  </si>
  <si>
    <t>Número sesiones en las cuales no asistió el Presidente del Directorio</t>
  </si>
  <si>
    <t>Número de sesiones en las que no asistió alguno de los Directores independientes</t>
  </si>
  <si>
    <t>Número de sesiones en las cuales uno o más Directores fueron representados por Directores suplentes o alternos</t>
  </si>
  <si>
    <t>Número de Directores titulares que fueron representados en al menos una oportunidad</t>
  </si>
  <si>
    <t>(*) En este campo deberá informarse el número de sesiones que se han llevado a cabo al amparo de lo dispuesto en el último párrafo del artículo 167 de la LGS.</t>
  </si>
  <si>
    <t>b.      Indique la siguiente información respecto de la asistencia de los Directores a las sesiones del Directorio durante el ejercicio .</t>
  </si>
  <si>
    <t>Nombres y apellidos</t>
  </si>
  <si>
    <t>Número de sesiones convocadas</t>
  </si>
  <si>
    <t xml:space="preserve">Número de sesiones convocadas a las que asistió </t>
  </si>
  <si>
    <t>Número de sesiones universales a las que asistió</t>
  </si>
  <si>
    <t>FRANTZ LUIS OLAZABAL IBAÑEZ</t>
  </si>
  <si>
    <t>CARLOS GUILLERMO CENTENO ZAVALA</t>
  </si>
  <si>
    <t>ALBERTO LUIS, INFANTE ANGELES</t>
  </si>
  <si>
    <t>PABLO ALEJANDRO, ESTENSSORO FUCHS</t>
  </si>
  <si>
    <t>ANDRES ALEJANDRO ESCALANTE MARQUEZ</t>
  </si>
  <si>
    <t>c.      Indique con qué plazo promedio de antelación a las sesiones del Directorio se realizaron las convocatorias en el Ejercicio:</t>
  </si>
  <si>
    <t>3 días calendario</t>
  </si>
  <si>
    <t>De 4 a 6 días calendario</t>
  </si>
  <si>
    <t>Mayor a 6 días calendario</t>
  </si>
  <si>
    <t>d. Indique con qué plazo promedio de antelación a las sesiones del Directorio en el Ejercicio se pusieron a disposición de los Directores toda la información referida a los asuntos a tratar en dichas sesiones.</t>
  </si>
  <si>
    <t>Menor a 3 días hábiles</t>
  </si>
  <si>
    <t>De 3 a 5 días hábiles</t>
  </si>
  <si>
    <t>Mayor a 5 días hábiles</t>
  </si>
  <si>
    <t>Pregunta III.10</t>
  </si>
  <si>
    <r>
      <t>1.</t>
    </r>
    <r>
      <rPr>
        <i/>
        <sz val="7"/>
        <rFont val="Times New Roman"/>
        <family val="1"/>
      </rPr>
      <t xml:space="preserve">    </t>
    </r>
    <r>
      <rPr>
        <i/>
        <sz val="10"/>
        <rFont val="Arial"/>
        <family val="2"/>
      </rPr>
      <t>¿El Directorio evalúa, al menos una vez al año,  de manera objetiva, su desempeño como órgano colegiado?</t>
    </r>
  </si>
  <si>
    <t>El Libro Blanco: "Lineamiento para la Gestión de Directorios y Directores de las empresas bajo el ámbito de FONAFE", establece la evaluación de desempeño del Directorio.</t>
  </si>
  <si>
    <r>
      <t>2.</t>
    </r>
    <r>
      <rPr>
        <i/>
        <sz val="7"/>
        <rFont val="Times New Roman"/>
        <family val="1"/>
      </rPr>
      <t xml:space="preserve">    </t>
    </r>
    <r>
      <rPr>
        <i/>
        <sz val="10"/>
        <rFont val="Arial"/>
        <family val="2"/>
      </rPr>
      <t>¿El Directorio evalúa, al menos una vez al año,  de manera objetiva, el desempeño de sus miembros?</t>
    </r>
  </si>
  <si>
    <t>La Evaluación de Directorio es revisada en sesión de Directorio.</t>
  </si>
  <si>
    <r>
      <t>3.</t>
    </r>
    <r>
      <rPr>
        <i/>
        <sz val="7"/>
        <rFont val="Times New Roman"/>
        <family val="1"/>
      </rPr>
      <t xml:space="preserve">    </t>
    </r>
    <r>
      <rPr>
        <i/>
        <sz val="10"/>
        <rFont val="Arial"/>
        <family val="2"/>
      </rPr>
      <t>¿Se alterna la metodología de la autoevaluación con la evaluación realizada por asesores externos?</t>
    </r>
  </si>
  <si>
    <t>La evaluación de desempeño de los Directores no contempla esta opción.</t>
  </si>
  <si>
    <r>
      <t>a.</t>
    </r>
    <r>
      <rPr>
        <sz val="7"/>
        <color theme="1"/>
        <rFont val="Times New Roman"/>
        <family val="1"/>
      </rPr>
      <t xml:space="preserve">      </t>
    </r>
    <r>
      <rPr>
        <sz val="10"/>
        <color theme="1"/>
        <rFont val="Arial"/>
        <family val="2"/>
      </rPr>
      <t>Indique si se han realizado evaluaciones de desempeño del Directorio durante el ejercicio.</t>
    </r>
  </si>
  <si>
    <t xml:space="preserve">Como órgano colegiado </t>
  </si>
  <si>
    <t xml:space="preserve">A sus miembros </t>
  </si>
  <si>
    <t>En caso de que la respuesta a la pregunta anterior en cualquiera de los campos sea afirmativa, indicar la información siguiente para cada evaluación:</t>
  </si>
  <si>
    <t>Evaluación</t>
  </si>
  <si>
    <t>Autoevaluación</t>
  </si>
  <si>
    <t>Evaluación externa</t>
  </si>
  <si>
    <t>Difusión de resultados (Si/No)</t>
  </si>
  <si>
    <r>
      <t xml:space="preserve">Difundido a </t>
    </r>
    <r>
      <rPr>
        <vertAlign val="superscript"/>
        <sz val="8"/>
        <rFont val="Arial"/>
        <family val="2"/>
      </rPr>
      <t>(*)</t>
    </r>
  </si>
  <si>
    <t>Entidad encargada</t>
  </si>
  <si>
    <t>Evaluación de Desempeño del Directorio y los Directores</t>
  </si>
  <si>
    <t>si</t>
  </si>
  <si>
    <t>Accionistas</t>
  </si>
  <si>
    <r>
      <t>(*)</t>
    </r>
    <r>
      <rPr>
        <vertAlign val="superscript"/>
        <sz val="8"/>
        <rFont val="Arial"/>
        <family val="2"/>
      </rPr>
      <t xml:space="preserve">  </t>
    </r>
    <r>
      <rPr>
        <sz val="8"/>
        <rFont val="Arial"/>
        <family val="2"/>
      </rPr>
      <t>Señalar si se difundieron los resultados de la evaluación a los accionistas, Directorio, otro órgano o grupo de interés.</t>
    </r>
  </si>
  <si>
    <t>Pregunta III.11</t>
  </si>
  <si>
    <r>
      <t>1.</t>
    </r>
    <r>
      <rPr>
        <i/>
        <sz val="7"/>
        <rFont val="Times New Roman"/>
        <family val="1"/>
      </rPr>
      <t xml:space="preserve">   </t>
    </r>
    <r>
      <rPr>
        <i/>
        <sz val="10"/>
        <rFont val="Arial"/>
        <family val="2"/>
      </rPr>
      <t>¿El Directorio de la sociedad conforma comités especiales que se enfocan en el análisis de aquellos aspectos más relevantes para el desempeño de la sociedad?</t>
    </r>
  </si>
  <si>
    <t>Sin embargo, el tamaño reducido del Directorio hace ineficaz el funcionamiento de los comités especializados.</t>
  </si>
  <si>
    <r>
      <t>2.</t>
    </r>
    <r>
      <rPr>
        <i/>
        <sz val="7"/>
        <rFont val="Times New Roman"/>
        <family val="1"/>
      </rPr>
      <t xml:space="preserve">   </t>
    </r>
    <r>
      <rPr>
        <i/>
        <sz val="10"/>
        <rFont val="Arial"/>
        <family val="2"/>
      </rPr>
      <t>¿El Directorio aprueba los reglamentos que rigen a cada uno de los comités especiales que constituye?</t>
    </r>
  </si>
  <si>
    <t>La Sociedad se encuentra elaborando los reglamentos de los distintos comités conformados por el Directorio para su aprobación por dicho órgano.</t>
  </si>
  <si>
    <r>
      <t>3.</t>
    </r>
    <r>
      <rPr>
        <i/>
        <sz val="7"/>
        <rFont val="Times New Roman"/>
        <family val="1"/>
      </rPr>
      <t xml:space="preserve">   </t>
    </r>
    <r>
      <rPr>
        <i/>
        <sz val="10"/>
        <rFont val="Arial"/>
        <family val="2"/>
      </rPr>
      <t>¿Los comités especiales están presididos por Directores Independientes?</t>
    </r>
  </si>
  <si>
    <t>Solo el comité de Auditoría, está presidido por un director independiente.</t>
  </si>
  <si>
    <r>
      <t>4.</t>
    </r>
    <r>
      <rPr>
        <i/>
        <sz val="7"/>
        <rFont val="Times New Roman"/>
        <family val="1"/>
      </rPr>
      <t xml:space="preserve">   </t>
    </r>
    <r>
      <rPr>
        <i/>
        <sz val="10"/>
        <rFont val="Arial"/>
        <family val="2"/>
      </rPr>
      <t>¿Los comités especiales tienen asignado un presupuesto?</t>
    </r>
  </si>
  <si>
    <t>La Sociedad no contempla un presupuesto especial para los comités.</t>
  </si>
  <si>
    <t>Pregunta III.12</t>
  </si>
  <si>
    <t>¿La sociedad cuenta con un Comité de Nombramientos y Retribuciones que se encarga de   nominar a  los candidatos a miembro de Directorio, que son propuestos ante la JGA por el Directorio, así como de aprobar el sistema de remuneraciones e incentivos de la Alta Gerencia?</t>
  </si>
  <si>
    <t>Se encuentra en implementación el reglamento del comité de nombramiento y retribuciones,  de aprobarse los miembros que conforman dicho comité evaluarán y diseñarán el sistema de remuneración e incentivos de la Alta Gerencia a ser aprobados por el Directorio de la empresa.</t>
  </si>
  <si>
    <t>Pregunta III.13</t>
  </si>
  <si>
    <t>¿La sociedad cuenta con un Comité de Auditoría que supervisa la eficacia e idoneidad del sistema de control interno y externo de la sociedad, el trabajo de la sociedad de auditoría o del auditor independiente, así como el cumplimiento de las normas de independencia legal y profesional?</t>
  </si>
  <si>
    <t>La Sociedad tiene conformado un Comité de Auditoría.</t>
  </si>
  <si>
    <r>
      <t>a.</t>
    </r>
    <r>
      <rPr>
        <sz val="7"/>
        <color theme="1"/>
        <rFont val="Times New Roman"/>
        <family val="1"/>
      </rPr>
      <t xml:space="preserve">      </t>
    </r>
    <r>
      <rPr>
        <sz val="10"/>
        <color theme="1"/>
        <rFont val="Arial"/>
        <family val="2"/>
      </rPr>
      <t>Precise si la sociedad cuenta adicionalmente con los siguientes Comités Especiales:</t>
    </r>
  </si>
  <si>
    <t xml:space="preserve">Comité de Riesgos </t>
  </si>
  <si>
    <t>Comité de Gobierno Corporativo</t>
  </si>
  <si>
    <r>
      <t>b.</t>
    </r>
    <r>
      <rPr>
        <sz val="7"/>
        <color theme="1"/>
        <rFont val="Times New Roman"/>
        <family val="1"/>
      </rPr>
      <t xml:space="preserve">      </t>
    </r>
    <r>
      <rPr>
        <sz val="10"/>
        <color theme="1"/>
        <rFont val="Arial"/>
        <family val="2"/>
      </rPr>
      <t>De contar la sociedad con Comités Especiales, indique la siguiente información respecto de cada comité:</t>
    </r>
  </si>
  <si>
    <t>COMITÉ 1</t>
  </si>
  <si>
    <t>Denominación del Comité:</t>
  </si>
  <si>
    <t>Comité de Auditoría</t>
  </si>
  <si>
    <t>Fecha de creación:</t>
  </si>
  <si>
    <t>Principales funciones:</t>
  </si>
  <si>
    <t>Supervisar la implementación y/o tratamiento de recomendaciones contenidas en los informes resultantes de auditorías externas anuales y de acciones de control en general.</t>
  </si>
  <si>
    <r>
      <t xml:space="preserve">Miembros del Comité </t>
    </r>
    <r>
      <rPr>
        <vertAlign val="superscript"/>
        <sz val="10"/>
        <color theme="1"/>
        <rFont val="Arial"/>
        <family val="2"/>
      </rPr>
      <t>(*)</t>
    </r>
    <r>
      <rPr>
        <sz val="10"/>
        <color theme="1"/>
        <rFont val="Arial"/>
        <family val="2"/>
      </rPr>
      <t xml:space="preserve">:
Nombres y Apellidos </t>
    </r>
  </si>
  <si>
    <t>Cargo dentro del Comité</t>
  </si>
  <si>
    <t>Cargo dentro de la Sociedad</t>
  </si>
  <si>
    <r>
      <t xml:space="preserve">Inicio </t>
    </r>
    <r>
      <rPr>
        <vertAlign val="superscript"/>
        <sz val="10"/>
        <color theme="1"/>
        <rFont val="Arial"/>
        <family val="2"/>
      </rPr>
      <t>(**)</t>
    </r>
  </si>
  <si>
    <r>
      <t xml:space="preserve">Término </t>
    </r>
    <r>
      <rPr>
        <vertAlign val="superscript"/>
        <sz val="10"/>
        <color theme="1"/>
        <rFont val="Arial"/>
        <family val="2"/>
      </rPr>
      <t>(***)</t>
    </r>
  </si>
  <si>
    <t>ALBERTO LUIS JULIAN INFANTE ANGELES</t>
  </si>
  <si>
    <t>PRESIDENTE</t>
  </si>
  <si>
    <t>MIEMBRO</t>
  </si>
  <si>
    <t>PABLO ALEJANDRO ESTENSSORO FUCHS</t>
  </si>
  <si>
    <t>% Directores Independientes respecto del total del Comité</t>
  </si>
  <si>
    <t>Número de sesiones realizadas durante el ejercicio:</t>
  </si>
  <si>
    <t>Cuenta con facultades delegadas de acuerdo con el artículo 174 de la Ley General de Sociedades:</t>
  </si>
  <si>
    <t xml:space="preserve"> Sí</t>
  </si>
  <si>
    <t xml:space="preserve">  No</t>
  </si>
  <si>
    <t>El comité o su presidente participa en la JGA</t>
  </si>
  <si>
    <t xml:space="preserve"> </t>
  </si>
  <si>
    <t>(*)Se brindará información respecto a las personas que integran o integraron el Comité durante el ejercicio que se reporta.</t>
  </si>
  <si>
    <t>(**) Corresponde al primer nombramiento como miembro del Comité en la sociedad que reporta.</t>
  </si>
  <si>
    <t>(***)Completar sólo en caso de que hubiera dejado de ser parte del Comité durante el ejercicio.</t>
  </si>
  <si>
    <t>COMITÉ 2</t>
  </si>
  <si>
    <t>Comité de Riesgos</t>
  </si>
  <si>
    <t>Participación activamente en la construcción de la estrategia de riesgos en ELSE.</t>
  </si>
  <si>
    <t>COMITÉ 3</t>
  </si>
  <si>
    <t>Comité de Planeamiento Estratégico e Innovación</t>
  </si>
  <si>
    <t>Seguimiento al Plan Estratégico e Innovación Empresarial.</t>
  </si>
  <si>
    <t>CARLOS CENTENO ZAVALA</t>
  </si>
  <si>
    <t>ANDRES ESCALANTE MARQUEZ</t>
  </si>
  <si>
    <t>COMITÉ 4</t>
  </si>
  <si>
    <t>Comité de Inversiones</t>
  </si>
  <si>
    <t>Seguimiento y control del Plan de Inversiones.</t>
  </si>
  <si>
    <t>PABLO ESTENSSORO FUCHS</t>
  </si>
  <si>
    <t>COMITÉ 5</t>
  </si>
  <si>
    <t>Comité de Responsabilidad Social</t>
  </si>
  <si>
    <t>Implementar el Plan de Responsabilidad Social, la mejora continua y sostenibilidad del mismo, como parte de la gestión con los grupos de interés.</t>
  </si>
  <si>
    <t>Pregunta III.14</t>
  </si>
  <si>
    <t>¿La sociedad adopta medidas para prevenir, detectar, manejar y revelar conflictos de interés (*) que puedan presentarse?</t>
  </si>
  <si>
    <t>Se adopta medidas para prevenir conflictos, mediante campañas de difusión del Código de Ética.</t>
  </si>
  <si>
    <t xml:space="preserve">(*)  Para fines del presente reporte, se considera que un director, gerente, funcionario y/o colaborador de la sociedad tiene conflicto de interés, en toda situación, particular o general, temporal o permanente, actual o probable en la que tenga un interés, particular o general, que esté o pueda estar colisionando con el interés social. </t>
  </si>
  <si>
    <t>Indique, de ser el caso, cuál es el área y/o persona responsable para el seguimiento y control de posibles conflictos de intereses. De ser una persona la encargada, incluir adicionalmente su cargo y área en la que labora.</t>
  </si>
  <si>
    <t>Área encargada</t>
  </si>
  <si>
    <t>Gerencia de Administración y Finanzas</t>
  </si>
  <si>
    <t>Persona encargada</t>
  </si>
  <si>
    <t>Luis Ramiro Chavez Serrano</t>
  </si>
  <si>
    <t>Gerente de Administración y Finanzas</t>
  </si>
  <si>
    <t>Pregunta III.15 / Cumplimiento</t>
  </si>
  <si>
    <r>
      <t>1.</t>
    </r>
    <r>
      <rPr>
        <i/>
        <sz val="7"/>
        <rFont val="Times New Roman"/>
        <family val="1"/>
      </rPr>
      <t xml:space="preserve">    </t>
    </r>
    <r>
      <rPr>
        <i/>
        <sz val="10"/>
        <rFont val="Arial"/>
        <family val="2"/>
      </rPr>
      <t xml:space="preserve">¿La sociedad cuenta con un Código de Ética </t>
    </r>
    <r>
      <rPr>
        <i/>
        <vertAlign val="superscript"/>
        <sz val="10"/>
        <rFont val="Arial"/>
        <family val="2"/>
      </rPr>
      <t>(*)</t>
    </r>
    <r>
      <rPr>
        <i/>
        <sz val="10"/>
        <rFont val="Arial"/>
        <family val="2"/>
      </rPr>
      <t xml:space="preserve"> cuyo cumplimiento es exigible a sus Directores, gerentes, funcionarios y demás colaboradores </t>
    </r>
    <r>
      <rPr>
        <i/>
        <vertAlign val="superscript"/>
        <sz val="10"/>
        <rFont val="Arial"/>
        <family val="2"/>
      </rPr>
      <t>(**)</t>
    </r>
    <r>
      <rPr>
        <i/>
        <sz val="10"/>
        <rFont val="Arial"/>
        <family val="2"/>
      </rPr>
      <t xml:space="preserve"> de la sociedad, el cual comprende criterios éticos y de responsabilidad profesional, incluyendo el manejo de potenciales casos de conflictos de interés?</t>
    </r>
  </si>
  <si>
    <t>La Sociedad,  si cuenta con un Código de Ética, así como con un Reglamento Interno de Trabajo.</t>
  </si>
  <si>
    <r>
      <t>2.</t>
    </r>
    <r>
      <rPr>
        <i/>
        <sz val="7"/>
        <rFont val="Times New Roman"/>
        <family val="1"/>
      </rPr>
      <t xml:space="preserve">    </t>
    </r>
    <r>
      <rPr>
        <i/>
        <sz val="10"/>
        <rFont val="Arial"/>
        <family val="2"/>
      </rPr>
      <t>¿El Directorio o la Gerencia General aprueban y ejecutan al menos una vez al año programas de capacitación para el cumplimiento del Código de Ética?</t>
    </r>
  </si>
  <si>
    <t>Se difunde el Código de Ética mediante correos electrónicos y en charlas anuales.</t>
  </si>
  <si>
    <t>3.    ¿El Directorio evalúa la efectividad de los programas de capacitación para el cumplimiento del código de ética?</t>
  </si>
  <si>
    <t>Se reportan semestralmente al Directorio, en el Informe de Cumplimiento del código de Ética.</t>
  </si>
  <si>
    <t xml:space="preserve">(*) El Código de Ética puede formar parte de las Normas Internas de Conducta. </t>
  </si>
  <si>
    <t>(**) El término colaboradores alcanza a todas las personas que mantengan algún tipo de vínculo laboral con la sociedad, independientemente del régimen o modalidad laboral.</t>
  </si>
  <si>
    <t>Si la sociedad cuenta con un Código de Ética, indique lo siguiente:
a.      Se encuentra a disposición de:</t>
  </si>
  <si>
    <t xml:space="preserve">Demás personas a quienes les resulte aplicable </t>
  </si>
  <si>
    <t>Del público en general</t>
  </si>
  <si>
    <t>b. Indique los medios por los cuales la sociedad pone a disposición el Código de Ética:</t>
  </si>
  <si>
    <t>Puesto a disposición</t>
  </si>
  <si>
    <t>Portal Intranet de la Sociedad</t>
  </si>
  <si>
    <r>
      <t>c.</t>
    </r>
    <r>
      <rPr>
        <sz val="7"/>
        <rFont val="Times New Roman"/>
        <family val="1"/>
      </rPr>
      <t xml:space="preserve">      </t>
    </r>
    <r>
      <rPr>
        <sz val="10"/>
        <rFont val="Arial"/>
        <family val="2"/>
      </rPr>
      <t>Indique cuál es el área y/o persona responsable para el seguimiento y cumplimiento del Código de Ética. En caso de que sea una persona la encargada, incluir adicionalmente su cargo, el área en la que labora, y a quien reporta.</t>
    </r>
  </si>
  <si>
    <t>División de Gestión del Talento Humano</t>
  </si>
  <si>
    <t>Persona a quien reporta</t>
  </si>
  <si>
    <t>NANCY JARA JUSTINIANI</t>
  </si>
  <si>
    <t>Jefe División</t>
  </si>
  <si>
    <r>
      <t>d.</t>
    </r>
    <r>
      <rPr>
        <sz val="7"/>
        <rFont val="Times New Roman"/>
        <family val="1"/>
      </rPr>
      <t xml:space="preserve">      </t>
    </r>
    <r>
      <rPr>
        <sz val="10"/>
        <rFont val="Arial"/>
        <family val="2"/>
      </rPr>
      <t xml:space="preserve">¿Existe un registro de casos de incumplimiento a dicho Código? </t>
    </r>
  </si>
  <si>
    <r>
      <t>e.</t>
    </r>
    <r>
      <rPr>
        <sz val="7"/>
        <rFont val="Times New Roman"/>
        <family val="1"/>
      </rPr>
      <t xml:space="preserve">      </t>
    </r>
    <r>
      <rPr>
        <sz val="10"/>
        <rFont val="Arial"/>
        <family val="2"/>
      </rPr>
      <t>Indique el número de denuncias presentadas e investigaciones iniciadas y terminadas durante el ejercicio respecto a incumplimientos a las disposiciones establecidas en dicho Código:</t>
    </r>
  </si>
  <si>
    <t>Número de denuncias presentadas</t>
  </si>
  <si>
    <t>Número de investigaciones iniciadas</t>
  </si>
  <si>
    <t>Número de investigaciones terminadas</t>
  </si>
  <si>
    <t>Número de incumplimientos</t>
  </si>
  <si>
    <t>Pregunta III.16</t>
  </si>
  <si>
    <r>
      <t>1.</t>
    </r>
    <r>
      <rPr>
        <i/>
        <sz val="7"/>
        <rFont val="Times New Roman"/>
        <family val="1"/>
      </rPr>
      <t xml:space="preserve">    </t>
    </r>
    <r>
      <rPr>
        <i/>
        <sz val="10"/>
        <rFont val="Arial"/>
        <family val="2"/>
      </rPr>
      <t>¿La sociedad dispone de mecanismos que permiten efectuar denuncias correspondientes a cualquier comportamiento ilegal o contrario a la ética, garantizando la confidencialidad del denunciante?</t>
    </r>
  </si>
  <si>
    <t>La Sociedad cuenta con un mecanismo que permita recibir denuncias guardando la confidencialidad del denunciante, el mismo que fue difundido.</t>
  </si>
  <si>
    <r>
      <t>2.</t>
    </r>
    <r>
      <rPr>
        <i/>
        <sz val="7"/>
        <rFont val="Times New Roman"/>
        <family val="1"/>
      </rPr>
      <t xml:space="preserve">    </t>
    </r>
    <r>
      <rPr>
        <i/>
        <sz val="10"/>
        <rFont val="Arial"/>
        <family val="2"/>
      </rPr>
      <t>¿Las denuncias se presentan directamente al Comité de Auditoría cuando están relacionadas con aspectos contables o cuando la Gerencia General o la Gerencia Financiera estén involucradas?</t>
    </r>
  </si>
  <si>
    <t>El procedimiento de Canal de Denuncias de la Sociedad no contempla este mecanismo. El procedimiento contempla que las denuncias relacionadas con aspectos contables son informadas al Comité de Ética, para caso de las denuncias relacionadas a la Gerencia General o Gerencia de Administración y Finanzas, son informadas al Presidente del Directorio.</t>
  </si>
  <si>
    <t>Pregunta III.17</t>
  </si>
  <si>
    <r>
      <t>1.</t>
    </r>
    <r>
      <rPr>
        <i/>
        <sz val="7"/>
        <rFont val="Times New Roman"/>
        <family val="1"/>
      </rPr>
      <t xml:space="preserve">    </t>
    </r>
    <r>
      <rPr>
        <i/>
        <sz val="10"/>
        <rFont val="Arial"/>
        <family val="2"/>
      </rPr>
      <t>¿El Directorio es responsable de realizar seguimiento y control de los posibles conflictos de interés en que se vean involucrados sus Directores?</t>
    </r>
  </si>
  <si>
    <t>La sociedad cuenta con el Procedimiento de Gestión de Conflictos de Interes en el Directorio.</t>
  </si>
  <si>
    <r>
      <t>2.</t>
    </r>
    <r>
      <rPr>
        <i/>
        <sz val="7"/>
        <rFont val="Times New Roman"/>
        <family val="1"/>
      </rPr>
      <t xml:space="preserve">    </t>
    </r>
    <r>
      <rPr>
        <i/>
        <sz val="10"/>
        <rFont val="Arial"/>
        <family val="2"/>
      </rPr>
      <t xml:space="preserve"> En caso de que la sociedad no sea una institución financiera, ¿Tiene establecido como política que los miembros del Directorio se encuentran prohibidos de recibir préstamos de la sociedad o de cualquier empresa de su grupo económico, salvo que  cuenten con la autorización previa del Directorio?</t>
    </r>
  </si>
  <si>
    <t>Según lo establecido en el Lineamiento Corporativo: “Libro Blanco: Lineamiento para la Gestión de Directorios y Directores de las empresas bajo el ámbito de FONAFE”, numeral 6.10. Prohibiciones aplicables a los Directores de la Empresa.</t>
  </si>
  <si>
    <r>
      <t>3.</t>
    </r>
    <r>
      <rPr>
        <i/>
        <sz val="7"/>
        <rFont val="Times New Roman"/>
        <family val="1"/>
      </rPr>
      <t xml:space="preserve">    </t>
    </r>
    <r>
      <rPr>
        <i/>
        <sz val="10"/>
        <rFont val="Arial"/>
        <family val="2"/>
      </rPr>
      <t xml:space="preserve"> En caso de que la sociedad no sea una institución financiera, ¿Tiene establecido como política que los miembros de la Alta Gerencia se encuentran prohibidos de recibir préstamos de la sociedad o de cualquier empresa de su grupo económico, salvo que cuenten con autorización previa del Directorio?</t>
    </r>
  </si>
  <si>
    <t>Según se establece en las directivas de gestión de FONAFE.</t>
  </si>
  <si>
    <r>
      <t>a.</t>
    </r>
    <r>
      <rPr>
        <sz val="7"/>
        <rFont val="Times New Roman"/>
        <family val="1"/>
      </rPr>
      <t xml:space="preserve">      </t>
    </r>
    <r>
      <rPr>
        <sz val="10"/>
        <rFont val="Arial"/>
        <family val="2"/>
      </rPr>
      <t>Indique la siguiente información de los miembros de la Alta Gerencia que tengan la condición de accionistas en un porcentaje igual o mayor al 4% de la sociedad.</t>
    </r>
  </si>
  <si>
    <t xml:space="preserve"> Número de acciones</t>
  </si>
  <si>
    <t xml:space="preserve">% sobre el total de acciones </t>
  </si>
  <si>
    <t>% del total de acciones en poder de la Alta Gerencia</t>
  </si>
  <si>
    <r>
      <t>b.</t>
    </r>
    <r>
      <rPr>
        <sz val="7"/>
        <color theme="1"/>
        <rFont val="Times New Roman"/>
        <family val="1"/>
      </rPr>
      <t xml:space="preserve">        </t>
    </r>
    <r>
      <rPr>
        <sz val="10"/>
        <color theme="1"/>
        <rFont val="Arial"/>
        <family val="2"/>
      </rPr>
      <t>Indique si alguno de los miembros del Directorio o de la Alta Gerencia de la Sociedad es cónyuge, pariente en primer o segundo grado de consanguinidad, o pariente en primer grado de afinidad de:</t>
    </r>
  </si>
  <si>
    <t>Vinculación con:</t>
  </si>
  <si>
    <t>Nombres y apellidos del accionista / Director / Gerente</t>
  </si>
  <si>
    <r>
      <t xml:space="preserve">Tipo de vinculación </t>
    </r>
    <r>
      <rPr>
        <vertAlign val="superscript"/>
        <sz val="10"/>
        <color theme="1"/>
        <rFont val="Arial"/>
        <family val="2"/>
      </rPr>
      <t>(**)</t>
    </r>
  </si>
  <si>
    <t>Información adicional (***)</t>
  </si>
  <si>
    <r>
      <t xml:space="preserve"> Accionista</t>
    </r>
    <r>
      <rPr>
        <vertAlign val="superscript"/>
        <sz val="10"/>
        <color theme="1"/>
        <rFont val="Arial"/>
        <family val="2"/>
      </rPr>
      <t xml:space="preserve"> (*)</t>
    </r>
  </si>
  <si>
    <t xml:space="preserve"> Director</t>
  </si>
  <si>
    <t xml:space="preserve"> Alta Gerencia </t>
  </si>
  <si>
    <t>(*)Accionistas con una participación igual o mayor al 4% del capital social.</t>
  </si>
  <si>
    <t xml:space="preserve">    </t>
  </si>
  <si>
    <t>(**)Para los fines de la vinculación se aplicarán los criterios de vinculación contenidos en el Reglamento de Propiedad Indirecta, Vinculación y Grupos Económicos.</t>
  </si>
  <si>
    <t>(***)En el caso de que exista vinculación  con algún accionista incluir su participación accionaria. En el caso de que la vinculación sea con algún miembro de la plana gerencial, incluir su cargo.</t>
  </si>
  <si>
    <r>
      <t>c.</t>
    </r>
    <r>
      <rPr>
        <sz val="7"/>
        <rFont val="Times New Roman"/>
        <family val="1"/>
      </rPr>
      <t xml:space="preserve">      </t>
    </r>
    <r>
      <rPr>
        <sz val="10"/>
        <rFont val="Arial"/>
        <family val="2"/>
      </rPr>
      <t>En caso de que algún miembro del Directorio ocupe o haya ocupado durante el ejercicio materia del presente reporte algún cargo gerencial en la sociedad, indique la siguiente información:</t>
    </r>
  </si>
  <si>
    <t xml:space="preserve">Nombres y apellidos </t>
  </si>
  <si>
    <t>Cargo gerencial que desempeña o desempeñó</t>
  </si>
  <si>
    <t>Fecha en el cargo gerencial</t>
  </si>
  <si>
    <t xml:space="preserve">Inicio (*) </t>
  </si>
  <si>
    <t>(*)Corresponde al primer nombramiento en la sociedad que reporta en el cargo gerencial.</t>
  </si>
  <si>
    <t>(**) Completar sólo en caso de que hubiera dejado de ejercer el cargo gerencial durante el ejercicio.</t>
  </si>
  <si>
    <r>
      <t>d.</t>
    </r>
    <r>
      <rPr>
        <sz val="7"/>
        <rFont val="Times New Roman"/>
        <family val="1"/>
      </rPr>
      <t xml:space="preserve">      </t>
    </r>
    <r>
      <rPr>
        <sz val="10"/>
        <rFont val="Arial"/>
        <family val="2"/>
      </rPr>
      <t>En caso de que algún miembro del Directorio o Alta Gerencia de la sociedad haya mantenido durante el ejercicio, alguna relación de índole comercial o contractual con la sociedad, que hayan sido importantes por su cuantía o por su materia, indique la siguiente información.</t>
    </r>
  </si>
  <si>
    <t>Tipo de Relación</t>
  </si>
  <si>
    <t>Breve Descripción</t>
  </si>
  <si>
    <t>Pregunta III.18</t>
  </si>
  <si>
    <r>
      <t>1.</t>
    </r>
    <r>
      <rPr>
        <i/>
        <sz val="7"/>
        <rFont val="Times New Roman"/>
        <family val="1"/>
      </rPr>
      <t xml:space="preserve">   </t>
    </r>
    <r>
      <rPr>
        <i/>
        <sz val="10"/>
        <rFont val="Arial"/>
        <family val="2"/>
      </rPr>
      <t>¿El Directorio cuenta con políticas y procedimientos para la valoración, aprobación y revelación de determinadas operaciones entre la sociedad y partes vinculadas, así como para conocer las relaciones comerciales o personales, directas o indirectas, que los Directores mantienen entre ellos, con la sociedad, con sus proveedores o clientes, y otros grupos de interés?</t>
    </r>
  </si>
  <si>
    <t>Los miembros del Directorio suscriben una Declaración Jurada al asumir el cargo mediante el cual dan a conocer que no tienen vinculación directa o indirecta con la Sociedad.</t>
  </si>
  <si>
    <r>
      <t>2.</t>
    </r>
    <r>
      <rPr>
        <i/>
        <sz val="7"/>
        <rFont val="Times New Roman"/>
        <family val="1"/>
      </rPr>
      <t xml:space="preserve">   </t>
    </r>
    <r>
      <rPr>
        <i/>
        <sz val="10"/>
        <rFont val="Arial"/>
        <family val="2"/>
      </rPr>
      <t>En el caso de operaciones de especial relevancia o complejidad, ¿Se contempla la intervención de asesores externos independientes para su valoración?</t>
    </r>
  </si>
  <si>
    <t>No se tienen operaciones simples ni complejas.</t>
  </si>
  <si>
    <r>
      <t>a.</t>
    </r>
    <r>
      <rPr>
        <sz val="7"/>
        <rFont val="Times New Roman"/>
        <family val="1"/>
      </rPr>
      <t xml:space="preserve">      </t>
    </r>
    <r>
      <rPr>
        <sz val="10"/>
        <rFont val="Arial"/>
        <family val="2"/>
      </rPr>
      <t>De ser afirmativa su respuesta al numeral 1 de la pregunta III.18, indique el(las) área(s) de la sociedad encargada(s) del tratamiento de las operaciones con partes vinculadas en los siguientes aspectos:</t>
    </r>
  </si>
  <si>
    <t>Aspectos</t>
  </si>
  <si>
    <t>Área Encargada</t>
  </si>
  <si>
    <t>Valoración</t>
  </si>
  <si>
    <t>Aprobación</t>
  </si>
  <si>
    <t>Revelación</t>
  </si>
  <si>
    <r>
      <t>b.</t>
    </r>
    <r>
      <rPr>
        <sz val="7"/>
        <color theme="1"/>
        <rFont val="Times New Roman"/>
        <family val="1"/>
      </rPr>
      <t xml:space="preserve">      </t>
    </r>
    <r>
      <rPr>
        <sz val="10"/>
        <color theme="1"/>
        <rFont val="Arial"/>
        <family val="2"/>
      </rPr>
      <t>Indique los procedimientos para aprobar transacciones entre partes vinculadas:</t>
    </r>
  </si>
  <si>
    <r>
      <t>c.</t>
    </r>
    <r>
      <rPr>
        <sz val="7"/>
        <rFont val="Times New Roman"/>
        <family val="1"/>
      </rPr>
      <t xml:space="preserve">      </t>
    </r>
    <r>
      <rPr>
        <sz val="10"/>
        <rFont val="Arial"/>
        <family val="2"/>
      </rPr>
      <t>Detalle aquellas operaciones realizadas entre la sociedad y sus partes vinculadas durante el ejercicio que hayan sido importantes por su cuantía o por el asunto que se trate.</t>
    </r>
  </si>
  <si>
    <t>Nombre o denominación social de la parte vinculada</t>
  </si>
  <si>
    <r>
      <t>Naturaleza de la vinculación</t>
    </r>
    <r>
      <rPr>
        <vertAlign val="superscript"/>
        <sz val="10"/>
        <color theme="1"/>
        <rFont val="Arial"/>
        <family val="2"/>
      </rPr>
      <t>(*)</t>
    </r>
  </si>
  <si>
    <t>Tipo de la operación</t>
  </si>
  <si>
    <t>Importe (S/.)</t>
  </si>
  <si>
    <t>(*) Para los fines de determinar la vinculación se aplicarán las Disposiciones para la aplicación del literal c) del artículo 51 de la Ley del Mercado de Valores, aprobadas por Resolución N° 029-2018-SMV/01 o norma que la sustituya.</t>
  </si>
  <si>
    <r>
      <t>d.</t>
    </r>
    <r>
      <rPr>
        <sz val="7"/>
        <color theme="1"/>
        <rFont val="Times New Roman"/>
        <family val="1"/>
      </rPr>
      <t xml:space="preserve">      </t>
    </r>
    <r>
      <rPr>
        <sz val="10"/>
        <color theme="1"/>
        <rFont val="Arial"/>
        <family val="2"/>
      </rPr>
      <t>Precise si la sociedad fija límites para realizar operaciones con vinculados:</t>
    </r>
  </si>
  <si>
    <t xml:space="preserve">Principio 24: Funciones de la Alta Gerencia </t>
  </si>
  <si>
    <t>Pregunta III.19 / Cumplimiento</t>
  </si>
  <si>
    <r>
      <t>1.</t>
    </r>
    <r>
      <rPr>
        <i/>
        <sz val="7"/>
        <rFont val="Times New Roman"/>
        <family val="1"/>
      </rPr>
      <t xml:space="preserve">    </t>
    </r>
    <r>
      <rPr>
        <i/>
        <sz val="10"/>
        <rFont val="Arial"/>
        <family val="2"/>
      </rPr>
      <t>¿La sociedad cuenta con una política clara de delimitación de funciones entre la administración o gobierno ejercido por el Directorio, la gestión ordinaria a cargo de la Alta Gerencia y el liderazgo del Gerente General?</t>
    </r>
  </si>
  <si>
    <t>Se ha delimitado en el Estatuto de la Sociedad.</t>
  </si>
  <si>
    <r>
      <t>2.</t>
    </r>
    <r>
      <rPr>
        <i/>
        <sz val="7"/>
        <rFont val="Times New Roman"/>
        <family val="1"/>
      </rPr>
      <t xml:space="preserve">    </t>
    </r>
    <r>
      <rPr>
        <i/>
        <sz val="10"/>
        <rFont val="Arial"/>
        <family val="2"/>
      </rPr>
      <t>¿Las designaciones de Gerente General y presidente de Directorio de la sociedad recaen en diferentes personas?</t>
    </r>
  </si>
  <si>
    <t>Según a lo establecido en las directivas de gestión del FONAFE.</t>
  </si>
  <si>
    <r>
      <t>3.</t>
    </r>
    <r>
      <rPr>
        <i/>
        <sz val="7"/>
        <rFont val="Times New Roman"/>
        <family val="1"/>
      </rPr>
      <t xml:space="preserve">    </t>
    </r>
    <r>
      <rPr>
        <i/>
        <sz val="10"/>
        <rFont val="Arial"/>
        <family val="2"/>
      </rPr>
      <t>¿La Alta Gerencia cuenta con autonomía suficiente para el desarrollo de las funciones asignadas, dentro del marco de políticas y lineamientos definidos por el Directorio, y bajo su control?</t>
    </r>
  </si>
  <si>
    <r>
      <t>4.</t>
    </r>
    <r>
      <rPr>
        <i/>
        <sz val="7"/>
        <rFont val="Times New Roman"/>
        <family val="1"/>
      </rPr>
      <t xml:space="preserve">    </t>
    </r>
    <r>
      <rPr>
        <i/>
        <sz val="10"/>
        <rFont val="Arial"/>
        <family val="2"/>
      </rPr>
      <t>¿La Gerencia General es responsable de cumplir y hacer cumplir la política de entrega de información al Directorio y a sus Directores?</t>
    </r>
  </si>
  <si>
    <r>
      <t>5.</t>
    </r>
    <r>
      <rPr>
        <i/>
        <sz val="7"/>
        <rFont val="Times New Roman"/>
        <family val="1"/>
      </rPr>
      <t xml:space="preserve">    </t>
    </r>
    <r>
      <rPr>
        <i/>
        <sz val="10"/>
        <rFont val="Arial"/>
        <family val="2"/>
      </rPr>
      <t>¿El Directorio evalúa anualmente el desempeño de la Gerencia General en función de estándares bien definidos?</t>
    </r>
  </si>
  <si>
    <t>Según se estable en el Art. 25 Funciones del Directorio, incluido en el Reglamento del Directorio de la Sociedad.</t>
  </si>
  <si>
    <r>
      <t>6.</t>
    </r>
    <r>
      <rPr>
        <i/>
        <sz val="7"/>
        <rFont val="Times New Roman"/>
        <family val="1"/>
      </rPr>
      <t xml:space="preserve">     </t>
    </r>
    <r>
      <rPr>
        <i/>
        <sz val="10"/>
        <rFont val="Arial"/>
        <family val="2"/>
      </rPr>
      <t>¿La remuneración de la Alta Gerencia tiene un componente fijo y uno variable, que toman en consideración los resultados de la sociedad, basados en una asunción prudente y responsable de riesgos, y el cumplimiento de las metas trazadas en los planes respectivos?</t>
    </r>
  </si>
  <si>
    <r>
      <t>a.</t>
    </r>
    <r>
      <rPr>
        <sz val="7"/>
        <color theme="1"/>
        <rFont val="Times New Roman"/>
        <family val="1"/>
      </rPr>
      <t xml:space="preserve">      </t>
    </r>
    <r>
      <rPr>
        <sz val="10"/>
        <color theme="1"/>
        <rFont val="Arial"/>
        <family val="2"/>
      </rPr>
      <t>Indique la siguiente información respecto a la remuneración que percibe el Gerente General y plana gerencial (incluyendo bonificaciones).</t>
    </r>
  </si>
  <si>
    <t>Remuneración (*)</t>
  </si>
  <si>
    <t>Fija</t>
  </si>
  <si>
    <t>Gerente General</t>
  </si>
  <si>
    <t>Gerentes de Área</t>
  </si>
  <si>
    <t>(*) Indicar el porcentaje que representa el monto total de las retribuciones anuales de los miembros de la Alta Gerencia, respecto del nivel de ingresos brutos, según los estados financieros de la sociedad.</t>
  </si>
  <si>
    <r>
      <t>b.</t>
    </r>
    <r>
      <rPr>
        <sz val="7"/>
        <rFont val="Times New Roman"/>
        <family val="1"/>
      </rPr>
      <t xml:space="preserve">      </t>
    </r>
    <r>
      <rPr>
        <sz val="10"/>
        <rFont val="Arial"/>
        <family val="2"/>
      </rPr>
      <t>En caso de que la sociedad abone bonificaciones o  indemnizaciones distintas a las determinadas por mandato legal, a la Alta Gerencia, indique la(s) forma(s) en que éstas se pagan.</t>
    </r>
  </si>
  <si>
    <t>Gerencia General</t>
  </si>
  <si>
    <t>Gerentes</t>
  </si>
  <si>
    <r>
      <t>c.</t>
    </r>
    <r>
      <rPr>
        <sz val="7"/>
        <color theme="1"/>
        <rFont val="Times New Roman"/>
        <family val="1"/>
      </rPr>
      <t xml:space="preserve">      </t>
    </r>
    <r>
      <rPr>
        <sz val="10"/>
        <color theme="1"/>
        <rFont val="Arial"/>
        <family val="2"/>
      </rPr>
      <t>En caso de existir un componente variable en la remuneración, especifique cuales son los principales aspectos tomados en cuenta para su determinación.</t>
    </r>
  </si>
  <si>
    <t>d.    ¿Tiene definida la empresa un plan de incentivos de largo plazo para la plana gerencial?</t>
  </si>
  <si>
    <r>
      <t>e.</t>
    </r>
    <r>
      <rPr>
        <sz val="7"/>
        <rFont val="Times New Roman"/>
        <family val="1"/>
      </rPr>
      <t xml:space="preserve">      </t>
    </r>
    <r>
      <rPr>
        <sz val="10"/>
        <rFont val="Arial"/>
        <family val="2"/>
      </rPr>
      <t>Indique si el Directorio evaluó el desempeño de la Gerencia General durante el ejercicio.</t>
    </r>
  </si>
  <si>
    <t>Pregunta IV.1</t>
  </si>
  <si>
    <r>
      <t>1.</t>
    </r>
    <r>
      <rPr>
        <i/>
        <sz val="7"/>
        <rFont val="Times New Roman"/>
        <family val="1"/>
      </rPr>
      <t xml:space="preserve">   </t>
    </r>
    <r>
      <rPr>
        <i/>
        <sz val="10"/>
        <rFont val="Arial"/>
        <family val="2"/>
      </rPr>
      <t>¿El Directorio ha aprobado una política de gestión integral de riesgos que contiene procedimientos y responsabilidades de acuerdo con su tamaño y complejidad, promoviendo una cultura de gestión de riesgos al interior de la sociedad, desde el Directorio y la Alta Gerencia hasta los propios colaboradores?</t>
    </r>
  </si>
  <si>
    <t>Incluida en el MAGIRO (Manual de Gestión Integral de Riesgos y Oportunidades).</t>
  </si>
  <si>
    <r>
      <t>2.</t>
    </r>
    <r>
      <rPr>
        <b/>
        <i/>
        <sz val="7"/>
        <rFont val="Times New Roman"/>
        <family val="1"/>
      </rPr>
      <t xml:space="preserve">   </t>
    </r>
    <r>
      <rPr>
        <i/>
        <sz val="10"/>
        <rFont val="Arial"/>
        <family val="2"/>
      </rPr>
      <t>¿La política de gestión integral de riesgos alcanza a todas las sociedades integrantes del grupo y permite una visión global de los riesgos críticos?</t>
    </r>
  </si>
  <si>
    <t>ELSE no es integrante de un grupo.</t>
  </si>
  <si>
    <t>a. En caso de que su respuesta al numeral 1 de la pregunta IV.1 sea afirmativa, indique cuál de los siguientes mecanismos utiliza el Directorio para promover la cultura de gestión de riesgos (puede marcar más de una opción):</t>
  </si>
  <si>
    <t>El nombramiento de un responsable para la gestión integral de riesgos al más alto nivel.</t>
  </si>
  <si>
    <t>Una política de delegación de autoridad basada en riesgos.</t>
  </si>
  <si>
    <t>La capacitación y sensibilización sobre responsabilidades y riesgos claves.</t>
  </si>
  <si>
    <t>La supervisión de la exposición a los riesgos al más alto nivel.</t>
  </si>
  <si>
    <t>La aprobación de un plan anual de trabajo de gestión de riesgo.</t>
  </si>
  <si>
    <t>b.    ¿La sociedad cuenta con una política de delegación de gestión de riesgos que establezca los límites de riesgo que pueden ser administrados por cada nivel de la empresa?</t>
  </si>
  <si>
    <t>Pregunta IV.2</t>
  </si>
  <si>
    <r>
      <t>1.</t>
    </r>
    <r>
      <rPr>
        <i/>
        <sz val="7"/>
        <rFont val="Times New Roman"/>
        <family val="1"/>
      </rPr>
      <t xml:space="preserve">    </t>
    </r>
    <r>
      <rPr>
        <i/>
        <sz val="10"/>
        <rFont val="Arial"/>
        <family val="2"/>
      </rPr>
      <t>¿La Gerencia General gestiona los riesgos a los que se encuentra expuesta la sociedad y los pone en conocimiento del Directorio?</t>
    </r>
  </si>
  <si>
    <t>La Gerencia General gestiona los riesgos de la sociedad, mediante la matriz de riesgos, y los resultados a de esta gestión son informados semestralmente al Directorio de la sociedad.</t>
  </si>
  <si>
    <r>
      <t>2.</t>
    </r>
    <r>
      <rPr>
        <i/>
        <sz val="7"/>
        <rFont val="Times New Roman"/>
        <family val="1"/>
      </rPr>
      <t xml:space="preserve">    </t>
    </r>
    <r>
      <rPr>
        <i/>
        <sz val="10"/>
        <rFont val="Arial"/>
        <family val="2"/>
      </rPr>
      <t>¿La Gerencia General es responsable del sistema de gestión de riesgos, en caso de que no exista un Comité de Riesgos o una Gerencia de Riesgos?</t>
    </r>
  </si>
  <si>
    <t>La sociedad cuenta con un Comité de Riesgos, el cual recibe la información del titular de la Gestión Integral de Riesgos (GIR), el mismo que informa al Directorio acerca de la implementación de la GIR, según a lo establecido en el Lineamiento Corporativo de Gestión de Riesgos del FONAFE.</t>
  </si>
  <si>
    <t>a.      Indique lo siguiente respecto al sistema integral de riesgos:</t>
  </si>
  <si>
    <t>¿La Alta Gerencia mantiene un proceso de gestión de riesgos que incluye identificación, medición, administración, control y seguimiento?</t>
  </si>
  <si>
    <t xml:space="preserve">¿La Alta Gerencia pone en conocimiento del Directorio la exposición al riesgo, a través de un Comité de Auditoría o de riesgos? </t>
  </si>
  <si>
    <t>b.      ¿La sociedad cuenta con un Gerente de Riesgos?</t>
  </si>
  <si>
    <t>En caso su respuesta sea afirmativa, indique la siguiente información:</t>
  </si>
  <si>
    <t>Fecha de ejercicio del cargo</t>
  </si>
  <si>
    <t>Área / órgano al que reporta</t>
  </si>
  <si>
    <r>
      <t xml:space="preserve">Inicio </t>
    </r>
    <r>
      <rPr>
        <vertAlign val="superscript"/>
        <sz val="10"/>
        <color theme="1"/>
        <rFont val="Arial"/>
        <family val="2"/>
      </rPr>
      <t>(*)</t>
    </r>
  </si>
  <si>
    <r>
      <t xml:space="preserve">Término </t>
    </r>
    <r>
      <rPr>
        <vertAlign val="superscript"/>
        <sz val="10"/>
        <color theme="1"/>
        <rFont val="Arial"/>
        <family val="2"/>
      </rPr>
      <t>(**)</t>
    </r>
  </si>
  <si>
    <r>
      <t>(*)</t>
    </r>
    <r>
      <rPr>
        <sz val="8"/>
        <color theme="1"/>
        <rFont val="Arial"/>
        <family val="2"/>
      </rPr>
      <t xml:space="preserve"> Corresponde al primer nombramiento en la sociedad que reporta.</t>
    </r>
  </si>
  <si>
    <r>
      <t>(**)</t>
    </r>
    <r>
      <rPr>
        <sz val="8"/>
        <rFont val="Arial"/>
        <family val="2"/>
      </rPr>
      <t xml:space="preserve"> Completar sólo en caso de que hubiera dejado de ejercer el cargo durante el ejercicio.</t>
    </r>
  </si>
  <si>
    <t>Pregunta IV.3</t>
  </si>
  <si>
    <r>
      <t>¿La sociedad cuenta con un sistema de control interno</t>
    </r>
    <r>
      <rPr>
        <i/>
        <sz val="10"/>
        <color theme="1"/>
        <rFont val="Arial"/>
        <family val="2"/>
      </rPr>
      <t>, cuya eficacia e idoneidad supervisa el Directorio de la Sociedad?</t>
    </r>
  </si>
  <si>
    <t>La sociedad cuenta con un Sistema de Control Interno, según a lo establecido en la Directiva 011-2019-CG/INTEG aprobado por la Contraloría General de la Republica y el Lineamiento Corporativo: Sistema de Control Interno para las Empresas bajo el ámbito de FONAFE.</t>
  </si>
  <si>
    <t>a. En caso de que su respuesta a la pregunta anterior sea afirmativa, indique si dicho sistema está integrado a una línea de reporte de denuncias y un proceso para resolverlas.</t>
  </si>
  <si>
    <t>b.      ¿La sociedad cuenta con un modelo de prevención implementado y en funcionamiento, conforme a lo dispuesto por la Ley N° 30424, Ley que regula la responsabilidad administrativa de las personas jurídicas, o por la norma que la modifique o la sustituya?</t>
  </si>
  <si>
    <t>De ser afirmativa su respuesta, indique cuál o cuáles de los siguientes elementos considera su modelo de prevención:</t>
  </si>
  <si>
    <t>Identificación, evaluación y mitigación de riesgos</t>
  </si>
  <si>
    <t>Encargado de Prevención</t>
  </si>
  <si>
    <t>Implementación de procedimientos de denuncia</t>
  </si>
  <si>
    <t>Difusión y capacitación periódica del modelo</t>
  </si>
  <si>
    <t>Evaluación y monitoreo continuo del modelo</t>
  </si>
  <si>
    <r>
      <t xml:space="preserve">De contar la sociedad con certificaciones relacionadas a sistema de gestión de riesgos, gestión de </t>
    </r>
    <r>
      <rPr>
        <i/>
        <sz val="10"/>
        <rFont val="Arial"/>
        <family val="2"/>
      </rPr>
      <t xml:space="preserve">Compliance </t>
    </r>
    <r>
      <rPr>
        <sz val="10"/>
        <rFont val="Arial"/>
        <family val="2"/>
      </rPr>
      <t>o sistema de gestión antisoborno, indique cuales.</t>
    </r>
  </si>
  <si>
    <t xml:space="preserve">Principio 26: Auditoría interna </t>
  </si>
  <si>
    <t>Pregunta IV.4</t>
  </si>
  <si>
    <r>
      <t>1.</t>
    </r>
    <r>
      <rPr>
        <i/>
        <sz val="7"/>
        <rFont val="Times New Roman"/>
        <family val="1"/>
      </rPr>
      <t xml:space="preserve">   </t>
    </r>
    <r>
      <rPr>
        <i/>
        <sz val="10"/>
        <rFont val="Arial"/>
        <family val="2"/>
      </rPr>
      <t>¿El auditor interno realiza labores de auditoría en forma exclusiva, cuenta con autonomía, experiencia y especialización en los temas bajo su evaluación, e independencia para el seguimiento y la evaluación de la eficacia del sistema de gestión de riesgos?</t>
    </r>
  </si>
  <si>
    <t>Existe independencia y autonomía en el cumplimiento de las funciones del auditor interno.</t>
  </si>
  <si>
    <r>
      <t>2.</t>
    </r>
    <r>
      <rPr>
        <i/>
        <sz val="7"/>
        <rFont val="Times New Roman"/>
        <family val="1"/>
      </rPr>
      <t xml:space="preserve">   </t>
    </r>
    <r>
      <rPr>
        <i/>
        <sz val="10"/>
        <rFont val="Arial"/>
        <family val="2"/>
      </rPr>
      <t>¿Son funciones del auditor interno la evaluación permanente de que toda la información financiera generada o registrada por la sociedad sea válida y confiable, así como verificar la eficacia del cumplimiento normativo?</t>
    </r>
  </si>
  <si>
    <t>Las SOAs son las encargadas de efectuar las auditorías financieras. El OCI se encarga de realizar el seguimiento de la implementación de las recomendaciones efectuadas por las SOAs.</t>
  </si>
  <si>
    <r>
      <t>3.</t>
    </r>
    <r>
      <rPr>
        <i/>
        <sz val="7"/>
        <rFont val="Times New Roman"/>
        <family val="1"/>
      </rPr>
      <t xml:space="preserve">   </t>
    </r>
    <r>
      <rPr>
        <i/>
        <sz val="10"/>
        <rFont val="Arial"/>
        <family val="2"/>
      </rPr>
      <t>¿El auditor interno reporta directamente al Comité de Auditoría sobre sus planes, presupuesto, actividades, avances, resultados obtenidos y acciones tomadas?</t>
    </r>
  </si>
  <si>
    <t>El OCI reporta directamente a la Contraloría General de la República y al titular de la Sociedad (Entidad).</t>
  </si>
  <si>
    <r>
      <t>a.</t>
    </r>
    <r>
      <rPr>
        <sz val="7"/>
        <color theme="1"/>
        <rFont val="Times New Roman"/>
        <family val="1"/>
      </rPr>
      <t xml:space="preserve">   </t>
    </r>
    <r>
      <rPr>
        <sz val="10"/>
        <color theme="1"/>
        <rFont val="Arial"/>
        <family val="2"/>
      </rPr>
      <t>Indique si la sociedad cuenta con un área independiente encargada de auditoría interna.</t>
    </r>
  </si>
  <si>
    <t>En caso de que la respuesta a la pregunta anterior sea afirmativa, dentro de la estructura orgánica de la sociedad indique, jerárquicamente, de quién depende auditoría.</t>
  </si>
  <si>
    <t>Depende de:</t>
  </si>
  <si>
    <t>Directorio</t>
  </si>
  <si>
    <r>
      <t>b.</t>
    </r>
    <r>
      <rPr>
        <sz val="7"/>
        <rFont val="Times New Roman"/>
        <family val="1"/>
      </rPr>
      <t xml:space="preserve">   </t>
    </r>
    <r>
      <rPr>
        <sz val="10"/>
        <rFont val="Arial"/>
        <family val="2"/>
      </rPr>
      <t>En caso de que la sociedad pertenezca a un grupo económico, indique si la sociedad cuenta con un Auditor Interno Corporativo.</t>
    </r>
  </si>
  <si>
    <t>En caso de que su respuesta sea afirmativa, indique cuáles son las principales responsabilidades del encargado de auditoría interna corporativa y si cumple otras funciones ajenas a la auditoría interna.</t>
  </si>
  <si>
    <t>1.- Ejercer el control interno y simultáneo y posterior conforme a las disposiciones establecidas en las normas generales de control gubernamental y demás normas emitidas por la CGR.  2.- Comunicar oportunamente los resultados de los Servicios de control de la CGR. para su revisión de oficio, de corresponder, luego de lo cual debe remitirlos al titular de la entidad o del sector.  3.- Realizar el seguimiento a las acciones que las entidades dispongan para la implementación efectiva y oportuna de las recomendaciones formuladas en los resultados de los servicios de control, de conformidad con las disposiciones emitidas por la CGR.  4.- Promover la capacitación, el entrenamiento profesional y desarrollo de competencias del Jefe y personal del OCI, a través de la escuela Nacional de Control o de otras instituciones educativas superiores nacionales o extranjeras.  5.- Presidir la comisión especial de cautela en la auditoría financiera gubernamental.</t>
  </si>
  <si>
    <t>Pregunta IV.5</t>
  </si>
  <si>
    <t>¿El nombramiento y cese del Auditor Interno corresponde al Directorio a propuesta del Comité de Auditoría?</t>
  </si>
  <si>
    <t>El nombramiento y cese del auditor interno corresponde a la Contraloría General de la República.</t>
  </si>
  <si>
    <t xml:space="preserve">Principio 27: Auditores externos </t>
  </si>
  <si>
    <t xml:space="preserve">Pregunta IV.6 </t>
  </si>
  <si>
    <t>¿La JGA, a propuesta del Directorio, designa a la sociedad de auditoría o al auditor independiente, los que mantienen una clara independencia con la sociedad?</t>
  </si>
  <si>
    <t>La JGA aprueba solo los lineamientos para la contratación de las SOAs.</t>
  </si>
  <si>
    <t>a.      En caso de que su respuesta a la pregunta anterior sea afirmativa, ¿El Directorio o el Comité de Auditoría verifican que la sociedad de auditoría o al auditor independiente mantienen una clara independencia con la sociedad?</t>
  </si>
  <si>
    <t>En caso de que su respuesta sea afirmativa, precise los mecanismos que la sociedad utilizó para validar la independencia (puede marcar más de una):</t>
  </si>
  <si>
    <t>La sociedad requiere una declaración jurada de la sociedad de auditoría o del auditor independiente donde declara su independencia frente a la sociedad.</t>
  </si>
  <si>
    <t>La sociedad realiza una validación propia de potenciales conflictos de interés de la sociedad de auditoría o del auditor independiente.</t>
  </si>
  <si>
    <t>b.      ¿La sociedad de auditoría externa o el auditor externo reporta directamente al Directorio o al Comité de Auditoría?</t>
  </si>
  <si>
    <r>
      <t>c.</t>
    </r>
    <r>
      <rPr>
        <sz val="7"/>
        <rFont val="Times New Roman"/>
        <family val="1"/>
      </rPr>
      <t xml:space="preserve">      </t>
    </r>
    <r>
      <rPr>
        <sz val="10"/>
        <rFont val="Arial"/>
        <family val="2"/>
      </rPr>
      <t>¿La sociedad cuenta con una política aprobada por el Directorio o el Comité de Auditoría para la designación del Auditor Externo?</t>
    </r>
  </si>
  <si>
    <t xml:space="preserve">En caso de que la pregunta anterior sea afirmativa, describa el procedimiento para contratar a la sociedad de auditoría encargada de dictaminar los estados financieros anuales (incluida la identificación del órgano de la sociedad encargado de elegir a la sociedad de auditoría). </t>
  </si>
  <si>
    <r>
      <t>d.</t>
    </r>
    <r>
      <rPr>
        <sz val="7"/>
        <rFont val="Times New Roman"/>
        <family val="1"/>
      </rPr>
      <t xml:space="preserve">      </t>
    </r>
    <r>
      <rPr>
        <sz val="10"/>
        <rFont val="Arial"/>
        <family val="2"/>
      </rPr>
      <t>En caso de que la sociedad de auditoría haya realizado otros servicios diferentes a la propia auditoría de cuentas, indicar si dicha contratación fue informada a la JGA, incluyendo el porcentaje de facturación que dichos servicios representan sobre la facturación total de la sociedad de  auditoría a la empresa.</t>
    </r>
  </si>
  <si>
    <r>
      <t>e.</t>
    </r>
    <r>
      <rPr>
        <sz val="7"/>
        <rFont val="Times New Roman"/>
        <family val="1"/>
      </rPr>
      <t xml:space="preserve">      </t>
    </r>
    <r>
      <rPr>
        <sz val="10"/>
        <rFont val="Arial"/>
        <family val="2"/>
      </rPr>
      <t>¿Las personas o entidades vinculadas a la sociedad de auditoría externa o el auditor externo independiente prestan servicios a la sociedad, distintos a los de la propia auditoría de cuentas?</t>
    </r>
  </si>
  <si>
    <t>En caso de que la respuesta a la pregunta anterior sea afirmativa, indique la siguiente información respecto a los servicios adicionales prestados por personas o entidades vinculadas a la sociedad de auditoría en el ejercicio reportado.</t>
  </si>
  <si>
    <t>Nombre o razón social</t>
  </si>
  <si>
    <t>Servicios adicionales</t>
  </si>
  <si>
    <t>% de remuneración(*)</t>
  </si>
  <si>
    <t>(*)Facturación de los servicios adicionales sobre la facturación de los servicios de auditoría.</t>
  </si>
  <si>
    <r>
      <t>f.</t>
    </r>
    <r>
      <rPr>
        <sz val="7"/>
        <rFont val="Times New Roman"/>
        <family val="1"/>
      </rPr>
      <t xml:space="preserve">      </t>
    </r>
    <r>
      <rPr>
        <sz val="10"/>
        <rFont val="Arial"/>
        <family val="2"/>
      </rPr>
      <t>Indicar si la sociedad de auditoría externa o el auditor externo independiente ha utilizado equipos diferentes, en caso de que haya prestado servicios adicionales a la auditoría de cuentas.</t>
    </r>
  </si>
  <si>
    <t>Pregunta IV.7</t>
  </si>
  <si>
    <r>
      <t>1.</t>
    </r>
    <r>
      <rPr>
        <sz val="7"/>
        <rFont val="Times New Roman"/>
        <family val="1"/>
      </rPr>
      <t xml:space="preserve">    </t>
    </r>
    <r>
      <rPr>
        <i/>
        <sz val="10"/>
        <rFont val="Arial"/>
        <family val="2"/>
      </rPr>
      <t>¿La sociedad mantiene y ejecuta una política de renovación del socio a cargo de la auditoria y de la sociedad de auditoría externa?</t>
    </r>
  </si>
  <si>
    <t>La designación de la SOAs lo efectúa la Contraloría General de la República mediante concurso de méritos.</t>
  </si>
  <si>
    <r>
      <t>2.</t>
    </r>
    <r>
      <rPr>
        <i/>
        <sz val="7"/>
        <rFont val="Times New Roman"/>
        <family val="1"/>
      </rPr>
      <t xml:space="preserve">   </t>
    </r>
    <r>
      <rPr>
        <i/>
        <sz val="10"/>
        <rFont val="Arial"/>
        <family val="2"/>
      </rPr>
      <t>En caso de que dicha política establezca plazos mayores de renovación de la sociedad de auditoría, ¿El equipo de trabajo de la sociedad de auditoría rota como máximo cada cinco (5) años?</t>
    </r>
  </si>
  <si>
    <t>De acuerdo a lo establecido por el FONAFE.</t>
  </si>
  <si>
    <t>Indique la siguiente información de las sociedades de auditoría que han brindado servicios a la sociedad en los últimos cinco (5) años.</t>
  </si>
  <si>
    <t>Periodo (iniciar con el ejercicio)</t>
  </si>
  <si>
    <t>Razón social de la sociedad de auditoría</t>
  </si>
  <si>
    <t>Servicio (*)</t>
  </si>
  <si>
    <t>Duración aproximada del trabajo de auditoria (en días hábiles)</t>
  </si>
  <si>
    <t>Retribución (**)</t>
  </si>
  <si>
    <t>% de los ingresos sociedad de auditoría (***)</t>
  </si>
  <si>
    <t>Tanaka, valdivia &amp; asociados sociedad civil de responsabilidad limitada</t>
  </si>
  <si>
    <t>Auditoría Operativa</t>
  </si>
  <si>
    <t>Caipo y Asociados Sociedad Civil de Responsabilidad Limitada</t>
  </si>
  <si>
    <t>Pierrend, Gomez &amp; Asociados Sociedad Civil de Responsabilidad Limitada</t>
  </si>
  <si>
    <t>(*) Incluir  todos los tipos de  servicios, tales como dictámenes de información financiera, peritajes contables, auditorías operativas, auditorías de sistemas, auditoría tributaria u otros servicios.</t>
  </si>
  <si>
    <t>(**) Del monto total pagado a la sociedad de auditoría por todo concepto, indicar el porcentaje que corresponde a retribución por servicios de auditoría financiera.</t>
  </si>
  <si>
    <t>(***)  Dato obtenido de la sociedad de auditoria.</t>
  </si>
  <si>
    <t xml:space="preserve">Pregunta IV.8 </t>
  </si>
  <si>
    <t>En caso de grupos económicos, ¿el auditor externo es el mismo para todo el grupo, incluidas las filiales off-shore?</t>
  </si>
  <si>
    <t>No aplica a la sociedad</t>
  </si>
  <si>
    <t>Indique si la sociedad de auditoría contratada para dictaminar los estados financieros de la sociedad correspondientes al ejercicio materia del presente reporte, dictaminó también los estados financieros del mismo ejercicio para otras sociedades de su grupo económico.</t>
  </si>
  <si>
    <t>En caso de que su respuesta anterior sea afirmativa, indique lo siguiente:</t>
  </si>
  <si>
    <t>Denominación o Razón Social de la (s) sociedad (es) del grupo económico</t>
  </si>
  <si>
    <t xml:space="preserve">Principio 28: Política de información </t>
  </si>
  <si>
    <t>Pregunta V.1</t>
  </si>
  <si>
    <t>¿La sociedad cuenta con una política de información para los accionistas, inversionistas, demás grupos de interés y el mercado en general, con la cual define de manera formal, ordenada e integral los lineamientos, estándares y criterios que se aplicarán en el manejo, recopilación, elaboración, clasificación, organización y/o distribución de la información que genera o recibe la sociedad?</t>
  </si>
  <si>
    <t>De acuerdo a lo establecido por FONAFE.</t>
  </si>
  <si>
    <r>
      <t>a.</t>
    </r>
    <r>
      <rPr>
        <sz val="7"/>
        <color theme="1"/>
        <rFont val="Times New Roman"/>
        <family val="1"/>
      </rPr>
      <t xml:space="preserve">      </t>
    </r>
    <r>
      <rPr>
        <sz val="10"/>
        <color theme="1"/>
        <rFont val="Arial"/>
        <family val="2"/>
      </rPr>
      <t>De ser el caso, indique si de acuerdo a su política de información la sociedad difunde lo siguiente:</t>
    </r>
  </si>
  <si>
    <t xml:space="preserve">Si </t>
  </si>
  <si>
    <t>Medio en que lo difunde</t>
  </si>
  <si>
    <t>Estatutos</t>
  </si>
  <si>
    <t>Objetivos de la sociedad</t>
  </si>
  <si>
    <t>Pagina Web.</t>
  </si>
  <si>
    <t>Hoja de vida de los miembros de la Alta Gerencia</t>
  </si>
  <si>
    <t>Reglamento del Directorio</t>
  </si>
  <si>
    <t>Intranet</t>
  </si>
  <si>
    <t>Reglamento de los comités de Directorio</t>
  </si>
  <si>
    <t>Datos de contacto con oficina de relación con inversionistas o de quien realice dichas funciones</t>
  </si>
  <si>
    <t xml:space="preserve">Reglamento de JGA </t>
  </si>
  <si>
    <t>Código de Ética</t>
  </si>
  <si>
    <t>Política de gestión integral de riesgos</t>
  </si>
  <si>
    <t>Política de dividendos</t>
  </si>
  <si>
    <t>Pregunta V.2</t>
  </si>
  <si>
    <t>¿La sociedad cuenta con un área de relación con inversionistas?</t>
  </si>
  <si>
    <t>No se cuenta con inversionistas</t>
  </si>
  <si>
    <t xml:space="preserve">a. En caso de que cuente con un área de relación con inversionistas, indique quién es la persona responsable. </t>
  </si>
  <si>
    <t>Responsable del área de relación con inversionistas</t>
  </si>
  <si>
    <t>b. De no contar con un área de relación con inversionistas, indique cuál es la unidad (departamento/área) o persona encargada de recibir y tramitar las solicitudes de información de los accionistas de la sociedad y público en general. De ser una persona, incluir adicionalmente su cargo y área en la que labora.</t>
  </si>
  <si>
    <t xml:space="preserve">Área encargada </t>
  </si>
  <si>
    <t>GERENCIA DE ADMINISTRACION Y FINANZAS</t>
  </si>
  <si>
    <t xml:space="preserve">Persona encargada </t>
  </si>
  <si>
    <t>Reporta a</t>
  </si>
  <si>
    <t>RAMIRO CHAVEZ SERRANO</t>
  </si>
  <si>
    <t>a.      ¿El Dictamen de los auditores externos respecto a los estados financieros del ejercicio contiene salvedades y la medición de estas?</t>
  </si>
  <si>
    <t>b.      En caso de que existan salvedades en el informe por parte del auditor externo, ¿dichas salvedades han sido explicadas y/o justificadas a los accionistas?</t>
  </si>
  <si>
    <t xml:space="preserve">Principio 30: Información sobre estructura accionaria y acuerdos entre los accionistas </t>
  </si>
  <si>
    <t>Pregunta V.3</t>
  </si>
  <si>
    <t>¿La sociedad revela la estructura de propiedad, considerando las distintas clases de acciones y, de ser el caso, la participación conjunta de un determinado grupo económico?</t>
  </si>
  <si>
    <t>Se revela a través de la información financiera auditada.</t>
  </si>
  <si>
    <t>Indique la composición de la estructura accionaria de la sociedad al cierre del ejercicio.</t>
  </si>
  <si>
    <t>Tenencia acciones con derecho a voto</t>
  </si>
  <si>
    <t>Número de tenedores (al cierre del ejercicio)</t>
  </si>
  <si>
    <t>% de participación</t>
  </si>
  <si>
    <t>Menor al 1%</t>
  </si>
  <si>
    <t>Entre 1% y un 4%</t>
  </si>
  <si>
    <t>Entre 4% y un 10%</t>
  </si>
  <si>
    <t>Mayor al 10%</t>
  </si>
  <si>
    <t>Total</t>
  </si>
  <si>
    <t>Tenencia acciones sin derecho a voto (de ser el caso)</t>
  </si>
  <si>
    <t>Tenencia acciones de inversión (de ser el caso)</t>
  </si>
  <si>
    <t>Porcentaje de acciones en cartera sobre el capital social:</t>
  </si>
  <si>
    <t>Pregunta V.4</t>
  </si>
  <si>
    <t>¿Existen convenios o pactos entre accionistas?</t>
  </si>
  <si>
    <t>No aplica</t>
  </si>
  <si>
    <t>De ser afirmativa su respuesta, indique sobre qué materias tratan cada uno de los convenios o pactos vigentes entre accionistas .</t>
  </si>
  <si>
    <t>Elección de miembros de Directorio</t>
  </si>
  <si>
    <t>Ejercicio de derecho de voto en las JGA</t>
  </si>
  <si>
    <t>Restricción de la libre transmisibilidad de las acciones</t>
  </si>
  <si>
    <t>Cambios de reglas internas o estatutarias de la sociedad</t>
  </si>
  <si>
    <t>Otros /Detalle</t>
  </si>
  <si>
    <t xml:space="preserve">Pregunta V.5 </t>
  </si>
  <si>
    <t>¿La sociedad divulga los estándares adoptados en materia de gobierno corporativo en un informe anual distinto al presente reporte, de cuyo contenido es responsable el Directorio, previo informe del Comité de Auditoría, del Comité de Gobierno Corporativo, o de un consultor externo, de ser el caso?</t>
  </si>
  <si>
    <t>Informe anual sobre el monitoreo la implementación del Código de Buen Gobierno Corporativo de las empresas de Corporación FONAFE.</t>
  </si>
  <si>
    <t>a.      En caso de que su respuesta haya sido afirmativa, precise la siguiente información:</t>
  </si>
  <si>
    <t>Enlace web:</t>
  </si>
  <si>
    <t>b.      Especifique las instancias que revisan dicho Informe antes de su presentación al Directorio:</t>
  </si>
  <si>
    <t xml:space="preserve">Auditoría Interna </t>
  </si>
  <si>
    <t>Asesor externo especializado</t>
  </si>
  <si>
    <t>Área especializada ESG</t>
  </si>
  <si>
    <t>Otro / Detalle:</t>
  </si>
  <si>
    <t>Comité de Evaluación del CGBC</t>
  </si>
  <si>
    <r>
      <t>c.</t>
    </r>
    <r>
      <rPr>
        <sz val="7"/>
        <rFont val="Times New Roman"/>
        <family val="1"/>
      </rPr>
      <t>      ¿</t>
    </r>
    <r>
      <rPr>
        <sz val="10"/>
        <rFont val="Arial"/>
        <family val="2"/>
      </rPr>
      <t>La sociedad cuenta con mecanismos para la difusión interna y/o externa de las prácticas de gobierno corporativo adoptadas?</t>
    </r>
  </si>
  <si>
    <t>Difusión Interna</t>
  </si>
  <si>
    <t>Difusión Externa</t>
  </si>
  <si>
    <t>De ser afirmativa la respuesta anterior, marque los mecanismos empleados, según corresponda:</t>
  </si>
  <si>
    <t>Sección específica de la página web</t>
  </si>
  <si>
    <t>Publicación y distribución en físico</t>
  </si>
  <si>
    <t>Participación en eventos, foros o círculos institucionales especializados</t>
  </si>
  <si>
    <t>Memoria Anual</t>
  </si>
  <si>
    <t>SECCIÓN C:</t>
  </si>
  <si>
    <t>Contenido de documentos de la Sociedad</t>
  </si>
  <si>
    <t>Indique en cual(es) de los siguientes documento(s) de la Sociedad se encuentran regulados los siguientes temas:</t>
  </si>
  <si>
    <t>Principio</t>
  </si>
  <si>
    <t>Estatuto</t>
  </si>
  <si>
    <r>
      <t xml:space="preserve">Reglamento Interno </t>
    </r>
    <r>
      <rPr>
        <vertAlign val="superscript"/>
        <sz val="8"/>
        <color theme="1"/>
        <rFont val="Arial"/>
        <family val="2"/>
      </rPr>
      <t xml:space="preserve">(*) </t>
    </r>
  </si>
  <si>
    <t>Manual</t>
  </si>
  <si>
    <t>No regulado</t>
  </si>
  <si>
    <t>No Aplica</t>
  </si>
  <si>
    <t xml:space="preserve">Denominación del documento (**) </t>
  </si>
  <si>
    <t>Política para la redención o canje de acciones sin derecho a voto</t>
  </si>
  <si>
    <t>Método del registro de los derechos de propiedad accionaria y responsable del registro</t>
  </si>
  <si>
    <t>Procedimientos para la selección de asesor externo que emita opinión independiente sobre las propuestas del Directorio de operaciones corporativas que puedan afectar el derecho de no dilución de los accionistas</t>
  </si>
  <si>
    <t>Procedimiento para recibir y atender las solicitudes de información y opinión de los accionistas</t>
  </si>
  <si>
    <t>Políticas o acuerdos de no adopción de mecanismos anti-absorción</t>
  </si>
  <si>
    <t>Convenio arbitral</t>
  </si>
  <si>
    <t>Política para la selección de los Directores de la sociedad</t>
  </si>
  <si>
    <t>Política para evaluar la remuneración de los Directores de la sociedad</t>
  </si>
  <si>
    <t xml:space="preserve">Mecanismos para poner a disposición de los accionistas información relativa a puntos contenidos en la agenda de la JGA y propuestas de acuerdo </t>
  </si>
  <si>
    <t>Medios adicionales a los establecidos por Ley, utilizados por la sociedad para convocar a JGA</t>
  </si>
  <si>
    <t>Mecanismos adicionales para que los accionistas puedan formular propuestas de puntos de agenda a discutir en la JGA.</t>
  </si>
  <si>
    <t>Procedimientos para aceptar o denegar las propuestas de los accionistas de incluir puntos de agenda a discutir en la JGA</t>
  </si>
  <si>
    <t>Mecanismos que permitan la participación no presencial de los accionistas</t>
  </si>
  <si>
    <t>Procedimientos para la emisión del voto diferenciado por parte de los accionistas</t>
  </si>
  <si>
    <t>Procedimientos a cumplir en las situaciones de delegación de voto</t>
  </si>
  <si>
    <t>Requisitos y formalidades para que un accionista pueda ser representado en una JGA</t>
  </si>
  <si>
    <t>Procedimientos para la delegación de votos a favor de los miembros del Directorio o de la Alta Gerencia.</t>
  </si>
  <si>
    <t>Procedimiento para realizar el seguimiento de los acuerdos de la JGA</t>
  </si>
  <si>
    <t>El número mínimo y máximo de Directores que conforman el Directorio de la sociedad</t>
  </si>
  <si>
    <t>Procedimiento para la selección y permanencia de los miembros del Directorio</t>
  </si>
  <si>
    <t>Los deberes, derechos y funciones de los Directores de la sociedad</t>
  </si>
  <si>
    <t>Política de Retribución del Directorio</t>
  </si>
  <si>
    <t>Política de participación de Agentes externos de Información</t>
  </si>
  <si>
    <t>Política de contratación de servicios de asesoría para los Directores</t>
  </si>
  <si>
    <t xml:space="preserve">Política de inducción para los nuevos Directores </t>
  </si>
  <si>
    <t>Los requisitos especiales para ser Director Independiente de la sociedad</t>
  </si>
  <si>
    <t>Mecanismos que permiten efectuar denuncias correspondientes a cualquier comportamiento ilegal o contrario a la ética</t>
  </si>
  <si>
    <t>Política que defina el procedimiento para la valoración, aprobación y revelación de operaciones con partes vinculadas</t>
  </si>
  <si>
    <t>Responsabilidades y funciones del Presidente del Directorio, Presidente Ejecutivo, Gerente General, y de otros funcionarios con cargos de la Alta Gerencia</t>
  </si>
  <si>
    <t>Criterios para la evaluación del desempeño de la Alta Gerencia</t>
  </si>
  <si>
    <t>Política para fijar y evaluar la remuneraciones de la Alta Gerencia</t>
  </si>
  <si>
    <t>Responsabilidades del encargado de Auditoría Interna.</t>
  </si>
  <si>
    <t>Política para la designación del Auditor Externo, duración del contrato y criterios para la renovación.</t>
  </si>
  <si>
    <t>Política de revelación y comunicación de información a los inversionistas</t>
  </si>
  <si>
    <t xml:space="preserve">(*) Incluye Reglamento de JGA, Reglamento de Directorio u otros emitidos por la sociedad.  </t>
  </si>
  <si>
    <t>(**)Indicar la denominación del documento, salvo se trate del Estatuto de la sociedad.</t>
  </si>
  <si>
    <t>HOJA</t>
  </si>
  <si>
    <t>PREGUNTA</t>
  </si>
  <si>
    <t>COL1</t>
  </si>
  <si>
    <t>COL2</t>
  </si>
  <si>
    <t>COL3</t>
  </si>
  <si>
    <t>COL4</t>
  </si>
  <si>
    <t>COL5</t>
  </si>
  <si>
    <t>COL6</t>
  </si>
  <si>
    <t>COL7</t>
  </si>
  <si>
    <t>COL8</t>
  </si>
  <si>
    <t>COL9</t>
  </si>
  <si>
    <t>COL10</t>
  </si>
  <si>
    <t>COL11</t>
  </si>
  <si>
    <t>COL12</t>
  </si>
  <si>
    <t>L1</t>
  </si>
  <si>
    <t>L2</t>
  </si>
  <si>
    <t>L3</t>
  </si>
  <si>
    <t>L4</t>
  </si>
  <si>
    <t>L5</t>
  </si>
  <si>
    <t>L6</t>
  </si>
  <si>
    <t>L7</t>
  </si>
  <si>
    <t>L8</t>
  </si>
  <si>
    <t>L9</t>
  </si>
  <si>
    <t>L10</t>
  </si>
  <si>
    <t>L11</t>
  </si>
  <si>
    <t>L12</t>
  </si>
  <si>
    <t>y</t>
  </si>
  <si>
    <t>Indicador</t>
  </si>
  <si>
    <t>SeccionC</t>
  </si>
  <si>
    <t>Info</t>
  </si>
  <si>
    <t>LISTA SI/NO</t>
  </si>
  <si>
    <t>RANGO ENTERO</t>
  </si>
  <si>
    <t>RANGO EXPLICACION</t>
  </si>
  <si>
    <t>RANGO DECIMAL</t>
  </si>
  <si>
    <t>RANGO FECHA</t>
  </si>
  <si>
    <t>RANGO SEXO</t>
  </si>
  <si>
    <t>RANGO AÑO</t>
  </si>
  <si>
    <t>SI/NO</t>
  </si>
  <si>
    <t>SI</t>
  </si>
  <si>
    <t>F</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</si>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</sst>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dd/mm/yyyy;@"/>
    <numFmt numFmtId="166" formatCode="0.0"/>
  </numFmts>
  <fonts count="65" x14ac:knownFonts="1">
    <font>
      <sz val="11"/>
      <color theme="1"/>
      <name val="Calibri"/>
      <family val="2"/>
      <scheme val="minor"/>
    </font>
    <font>
      <sz val="10"/>
      <color theme="1"/>
      <name val="Arial"/>
      <family val="2"/>
    </font>
    <font>
      <sz val="8"/>
      <color theme="1"/>
      <name val="Arial"/>
      <family val="2"/>
    </font>
    <font>
      <b/>
      <sz val="10"/>
      <color theme="1"/>
      <name val="Arial"/>
      <family val="2"/>
    </font>
    <font>
      <i/>
      <sz val="10"/>
      <color theme="1"/>
      <name val="Arial"/>
      <family val="2"/>
    </font>
    <font>
      <sz val="11"/>
      <color theme="1"/>
      <name val="Arial"/>
      <family val="2"/>
    </font>
    <font>
      <sz val="9"/>
      <color theme="1"/>
      <name val="Arial"/>
      <family val="2"/>
    </font>
    <font>
      <b/>
      <sz val="10"/>
      <color theme="3"/>
      <name val="Arial"/>
      <family val="2"/>
    </font>
    <font>
      <b/>
      <sz val="10"/>
      <color rgb="FFFF0000"/>
      <name val="Arial"/>
      <family val="2"/>
    </font>
    <font>
      <sz val="12"/>
      <color theme="1"/>
      <name val="Arial"/>
      <family val="2"/>
    </font>
    <font>
      <sz val="12"/>
      <color theme="1"/>
      <name val="Times New Roman"/>
      <family val="1"/>
    </font>
    <font>
      <b/>
      <sz val="12"/>
      <color rgb="FF002060"/>
      <name val="Arial"/>
      <family val="2"/>
    </font>
    <font>
      <b/>
      <sz val="12"/>
      <color theme="1"/>
      <name val="Arial"/>
      <family val="2"/>
    </font>
    <font>
      <sz val="10"/>
      <color theme="1"/>
      <name val="Times New Roman"/>
      <family val="1"/>
    </font>
    <font>
      <b/>
      <u/>
      <sz val="12"/>
      <color rgb="FFFFFFFF"/>
      <name val="Arial"/>
      <family val="2"/>
    </font>
    <font>
      <b/>
      <sz val="12"/>
      <color rgb="FFFFFFFF"/>
      <name val="Arial"/>
      <family val="2"/>
    </font>
    <font>
      <b/>
      <sz val="11"/>
      <color rgb="FF002060"/>
      <name val="Arial"/>
      <family val="2"/>
    </font>
    <font>
      <vertAlign val="superscript"/>
      <sz val="10"/>
      <color theme="1"/>
      <name val="Arial"/>
      <family val="2"/>
    </font>
    <font>
      <sz val="7"/>
      <color theme="1"/>
      <name val="Times New Roman"/>
      <family val="1"/>
    </font>
    <font>
      <vertAlign val="superscript"/>
      <sz val="8"/>
      <color theme="1"/>
      <name val="Arial"/>
      <family val="2"/>
    </font>
    <font>
      <b/>
      <sz val="10"/>
      <color rgb="FFC00000"/>
      <name val="Arial"/>
      <family val="2"/>
    </font>
    <font>
      <sz val="10"/>
      <color rgb="FFC00000"/>
      <name val="Arial"/>
      <family val="2"/>
    </font>
    <font>
      <u/>
      <sz val="11"/>
      <color theme="10"/>
      <name val="Calibri"/>
      <family val="2"/>
      <scheme val="minor"/>
    </font>
    <font>
      <b/>
      <sz val="11"/>
      <color theme="9" tint="-0.499984740745262"/>
      <name val="Calibri"/>
      <family val="2"/>
      <scheme val="minor"/>
    </font>
    <font>
      <sz val="8"/>
      <name val="Calibri"/>
      <family val="2"/>
      <scheme val="minor"/>
    </font>
    <font>
      <sz val="8"/>
      <color theme="3"/>
      <name val="Arial"/>
      <family val="2"/>
    </font>
    <font>
      <i/>
      <u/>
      <sz val="8"/>
      <color theme="3"/>
      <name val="Arial"/>
      <family val="2"/>
    </font>
    <font>
      <sz val="8"/>
      <color theme="9" tint="-0.499984740745262"/>
      <name val="Arial"/>
      <family val="2"/>
    </font>
    <font>
      <sz val="10"/>
      <name val="Arial"/>
      <family val="2"/>
    </font>
    <font>
      <sz val="10"/>
      <color theme="0"/>
      <name val="Arial"/>
      <family val="2"/>
    </font>
    <font>
      <sz val="9"/>
      <color theme="0"/>
      <name val="Arial"/>
      <family val="2"/>
    </font>
    <font>
      <sz val="8"/>
      <color theme="1"/>
      <name val="Calibri"/>
      <family val="2"/>
      <scheme val="minor"/>
    </font>
    <font>
      <sz val="9"/>
      <name val="Arial"/>
      <family val="2"/>
    </font>
    <font>
      <b/>
      <u/>
      <sz val="11"/>
      <name val="Calibri"/>
      <family val="2"/>
      <scheme val="minor"/>
    </font>
    <font>
      <b/>
      <sz val="10"/>
      <color theme="0"/>
      <name val="Arial"/>
      <family val="2"/>
    </font>
    <font>
      <sz val="10"/>
      <color theme="1"/>
      <name val="Calibri"/>
      <family val="2"/>
      <scheme val="minor"/>
    </font>
    <font>
      <b/>
      <sz val="10"/>
      <color theme="9" tint="-0.249977111117893"/>
      <name val="Arial"/>
      <family val="2"/>
    </font>
    <font>
      <sz val="9"/>
      <color rgb="FFC00000"/>
      <name val="Arial"/>
      <family val="2"/>
    </font>
    <font>
      <b/>
      <sz val="11"/>
      <color theme="1"/>
      <name val="Calibri"/>
      <family val="2"/>
      <scheme val="minor"/>
    </font>
    <font>
      <sz val="9"/>
      <color theme="4" tint="-0.499984740745262"/>
      <name val="Calibri"/>
      <family val="2"/>
      <scheme val="minor"/>
    </font>
    <font>
      <b/>
      <u/>
      <sz val="8"/>
      <color theme="1"/>
      <name val="Arial"/>
      <family val="2"/>
    </font>
    <font>
      <u/>
      <sz val="10"/>
      <color theme="0"/>
      <name val="Arial"/>
      <family val="2"/>
    </font>
    <font>
      <i/>
      <sz val="10"/>
      <color rgb="FFFF0000"/>
      <name val="Arial"/>
      <family val="2"/>
    </font>
    <font>
      <sz val="10"/>
      <color rgb="FFFF0000"/>
      <name val="Arial"/>
      <family val="2"/>
    </font>
    <font>
      <sz val="10"/>
      <color theme="3" tint="0.39997558519241921"/>
      <name val="Arial"/>
      <family val="2"/>
    </font>
    <font>
      <i/>
      <sz val="10"/>
      <color theme="3" tint="0.39997558519241921"/>
      <name val="Arial"/>
      <family val="2"/>
    </font>
    <font>
      <sz val="9"/>
      <color theme="3" tint="0.39997558519241921"/>
      <name val="Arial"/>
      <family val="2"/>
    </font>
    <font>
      <sz val="8"/>
      <name val="Arial"/>
      <family val="2"/>
    </font>
    <font>
      <strike/>
      <sz val="11"/>
      <color theme="1"/>
      <name val="Arial"/>
      <family val="2"/>
    </font>
    <font>
      <sz val="11"/>
      <color theme="3" tint="0.39997558519241921"/>
      <name val="Calibri"/>
      <family val="2"/>
      <scheme val="minor"/>
    </font>
    <font>
      <sz val="10"/>
      <color rgb="FF0070C0"/>
      <name val="Arial"/>
      <family val="2"/>
    </font>
    <font>
      <i/>
      <sz val="10"/>
      <name val="Arial"/>
      <family val="2"/>
    </font>
    <font>
      <vertAlign val="superscript"/>
      <sz val="10"/>
      <name val="Arial"/>
      <family val="2"/>
    </font>
    <font>
      <sz val="7"/>
      <name val="Times New Roman"/>
      <family val="1"/>
    </font>
    <font>
      <sz val="11"/>
      <name val="Arial"/>
      <family val="2"/>
    </font>
    <font>
      <i/>
      <sz val="7"/>
      <name val="Times New Roman"/>
      <family val="1"/>
    </font>
    <font>
      <b/>
      <sz val="10"/>
      <name val="Arial"/>
      <family val="2"/>
    </font>
    <font>
      <vertAlign val="superscript"/>
      <sz val="8"/>
      <name val="Arial"/>
      <family val="2"/>
    </font>
    <font>
      <sz val="11"/>
      <name val="Calibri"/>
      <family val="2"/>
      <scheme val="minor"/>
    </font>
    <font>
      <i/>
      <vertAlign val="superscript"/>
      <sz val="10"/>
      <name val="Arial"/>
      <family val="2"/>
    </font>
    <font>
      <sz val="9"/>
      <name val="Calibri"/>
      <family val="2"/>
      <scheme val="minor"/>
    </font>
    <font>
      <b/>
      <i/>
      <sz val="7"/>
      <name val="Times New Roman"/>
      <family val="1"/>
    </font>
    <font>
      <sz val="10"/>
      <name val="Calibri"/>
      <family val="2"/>
      <scheme val="minor"/>
    </font>
    <font>
      <sz val="11"/>
      <name val="Calibri"/>
      <family val="2"/>
    </font>
    <font>
      <b/>
      <u/>
      <sz val="12"/>
      <color theme="0"/>
      <name val="Arial"/>
      <family val="2"/>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C000"/>
        <bgColor indexed="64"/>
      </patternFill>
    </fill>
    <fill>
      <patternFill patternType="solid">
        <fgColor rgb="FF335988"/>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3"/>
        <bgColor indexed="64"/>
      </patternFill>
    </fill>
    <fill>
      <patternFill patternType="solid">
        <fgColor rgb="FFEBF1DE"/>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diagonal/>
    </border>
  </borders>
  <cellStyleXfs count="2">
    <xf numFmtId="0" fontId="0" fillId="0" borderId="0"/>
    <xf numFmtId="0" fontId="22" fillId="0" borderId="0" applyNumberFormat="0" applyFill="0" applyBorder="0" applyAlignment="0" applyProtection="0"/>
  </cellStyleXfs>
  <cellXfs count="524">
    <xf numFmtId="0" fontId="0" fillId="0" borderId="0" xfId="0"/>
    <xf numFmtId="0" fontId="1" fillId="2" borderId="0" xfId="0" applyFont="1" applyFill="1"/>
    <xf numFmtId="0" fontId="3" fillId="2" borderId="0" xfId="0" applyFont="1" applyFill="1"/>
    <xf numFmtId="0" fontId="1" fillId="2" borderId="1" xfId="0" applyFont="1" applyFill="1" applyBorder="1" applyAlignment="1">
      <alignment horizontal="center" vertical="center" wrapText="1"/>
    </xf>
    <xf numFmtId="0" fontId="0" fillId="2" borderId="0" xfId="0" applyFill="1"/>
    <xf numFmtId="0" fontId="1" fillId="3" borderId="0" xfId="0" applyFont="1" applyFill="1"/>
    <xf numFmtId="0" fontId="1" fillId="3" borderId="10" xfId="0" applyFont="1" applyFill="1" applyBorder="1"/>
    <xf numFmtId="0" fontId="1" fillId="3" borderId="11" xfId="0" applyFont="1" applyFill="1" applyBorder="1"/>
    <xf numFmtId="0" fontId="1" fillId="3" borderId="13" xfId="0" applyFont="1" applyFill="1" applyBorder="1"/>
    <xf numFmtId="0" fontId="1" fillId="3" borderId="8" xfId="0" applyFont="1" applyFill="1" applyBorder="1"/>
    <xf numFmtId="0" fontId="1" fillId="3" borderId="15" xfId="0" applyFont="1" applyFill="1" applyBorder="1"/>
    <xf numFmtId="0" fontId="1" fillId="3" borderId="9" xfId="0" applyFont="1" applyFill="1" applyBorder="1"/>
    <xf numFmtId="0" fontId="8" fillId="4" borderId="1" xfId="0" applyFont="1" applyFill="1" applyBorder="1" applyAlignment="1">
      <alignment horizontal="center" vertical="center"/>
    </xf>
    <xf numFmtId="0" fontId="16" fillId="2" borderId="0" xfId="0" applyFont="1" applyFill="1" applyAlignment="1">
      <alignment vertical="center"/>
    </xf>
    <xf numFmtId="0" fontId="3" fillId="2" borderId="1" xfId="0" applyFont="1" applyFill="1" applyBorder="1" applyAlignment="1">
      <alignment horizontal="center" vertical="center" wrapText="1"/>
    </xf>
    <xf numFmtId="0" fontId="1" fillId="2" borderId="0" xfId="0" applyFont="1" applyFill="1" applyAlignment="1">
      <alignment horizontal="left" vertical="center"/>
    </xf>
    <xf numFmtId="0" fontId="10" fillId="2" borderId="0" xfId="0" applyFont="1" applyFill="1" applyAlignment="1">
      <alignmen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justify" vertical="center" wrapText="1"/>
    </xf>
    <xf numFmtId="0" fontId="1" fillId="2" borderId="1" xfId="0" applyFont="1" applyFill="1" applyBorder="1" applyAlignment="1">
      <alignment vertical="center" wrapText="1"/>
    </xf>
    <xf numFmtId="0" fontId="1" fillId="2" borderId="0" xfId="0" applyFont="1" applyFill="1" applyAlignment="1">
      <alignment horizontal="justify" vertical="center"/>
    </xf>
    <xf numFmtId="0" fontId="2" fillId="2" borderId="0" xfId="0" applyFont="1" applyFill="1" applyAlignment="1">
      <alignment horizontal="left" vertical="center"/>
    </xf>
    <xf numFmtId="0" fontId="1" fillId="2" borderId="0" xfId="0" applyFont="1" applyFill="1" applyAlignment="1">
      <alignment horizontal="right"/>
    </xf>
    <xf numFmtId="0" fontId="1" fillId="2" borderId="0" xfId="0" applyFont="1" applyFill="1" applyAlignment="1">
      <alignment horizontal="left" vertical="center" wrapText="1"/>
    </xf>
    <xf numFmtId="0" fontId="1" fillId="2" borderId="1" xfId="0" applyFont="1" applyFill="1" applyBorder="1" applyAlignment="1">
      <alignment vertical="center" textRotation="90" wrapText="1"/>
    </xf>
    <xf numFmtId="0" fontId="13" fillId="2" borderId="0" xfId="0" applyFont="1" applyFill="1" applyAlignment="1">
      <alignment vertical="center" wrapText="1"/>
    </xf>
    <xf numFmtId="0" fontId="1" fillId="2" borderId="0" xfId="0" applyFont="1" applyFill="1" applyAlignment="1">
      <alignment horizontal="left" vertical="center" indent="3"/>
    </xf>
    <xf numFmtId="0" fontId="1" fillId="2" borderId="0" xfId="0" applyFont="1" applyFill="1" applyAlignment="1">
      <alignment horizontal="justify" vertical="center" wrapText="1"/>
    </xf>
    <xf numFmtId="0" fontId="5" fillId="2" borderId="0" xfId="0" applyFont="1" applyFill="1" applyAlignment="1">
      <alignment vertical="center"/>
    </xf>
    <xf numFmtId="0" fontId="1" fillId="2" borderId="0" xfId="0" applyFont="1" applyFill="1" applyAlignment="1">
      <alignment horizontal="center" vertical="center" wrapText="1"/>
    </xf>
    <xf numFmtId="0" fontId="1" fillId="2" borderId="0" xfId="0" applyFont="1" applyFill="1" applyAlignment="1">
      <alignment vertical="center" wrapText="1"/>
    </xf>
    <xf numFmtId="0" fontId="1" fillId="2" borderId="0" xfId="0" applyFont="1" applyFill="1" applyAlignment="1">
      <alignment horizontal="right" vertical="center" wrapText="1"/>
    </xf>
    <xf numFmtId="0" fontId="1" fillId="2" borderId="1" xfId="0" applyFont="1" applyFill="1" applyBorder="1" applyAlignment="1">
      <alignment horizontal="right" vertical="center" wrapText="1"/>
    </xf>
    <xf numFmtId="0" fontId="2" fillId="2" borderId="0" xfId="0" applyFont="1" applyFill="1" applyAlignment="1">
      <alignment horizontal="justify" vertical="center"/>
    </xf>
    <xf numFmtId="0" fontId="1" fillId="2" borderId="2" xfId="0" applyFont="1" applyFill="1" applyBorder="1" applyAlignment="1">
      <alignment horizontal="center" vertical="center" wrapText="1"/>
    </xf>
    <xf numFmtId="0" fontId="1" fillId="2" borderId="13" xfId="0" applyFont="1" applyFill="1" applyBorder="1"/>
    <xf numFmtId="0" fontId="1" fillId="2" borderId="14" xfId="0" applyFont="1" applyFill="1" applyBorder="1"/>
    <xf numFmtId="0" fontId="1" fillId="2" borderId="1" xfId="0" applyFont="1" applyFill="1" applyBorder="1" applyAlignment="1">
      <alignment horizontal="justify" vertical="center" wrapText="1"/>
    </xf>
    <xf numFmtId="0" fontId="17" fillId="2" borderId="0" xfId="0" applyFont="1" applyFill="1" applyAlignment="1">
      <alignment horizontal="justify" vertical="center"/>
    </xf>
    <xf numFmtId="0" fontId="19" fillId="2" borderId="0" xfId="0" applyFont="1" applyFill="1" applyAlignment="1">
      <alignment horizontal="justify" vertical="center"/>
    </xf>
    <xf numFmtId="0" fontId="1" fillId="2" borderId="1" xfId="0" applyFont="1" applyFill="1" applyBorder="1" applyAlignment="1">
      <alignment horizontal="left" vertical="center" wrapText="1" indent="2"/>
    </xf>
    <xf numFmtId="0" fontId="21" fillId="2" borderId="0" xfId="0" applyFont="1" applyFill="1" applyAlignment="1">
      <alignment vertical="center"/>
    </xf>
    <xf numFmtId="0" fontId="21" fillId="2" borderId="0" xfId="0" applyFont="1" applyFill="1" applyAlignment="1">
      <alignment horizontal="left" vertical="center"/>
    </xf>
    <xf numFmtId="0" fontId="13" fillId="2" borderId="0" xfId="0" applyFont="1" applyFill="1" applyAlignment="1">
      <alignment horizontal="justify" vertical="center" wrapText="1"/>
    </xf>
    <xf numFmtId="0" fontId="2" fillId="2" borderId="0" xfId="0" applyFont="1" applyFill="1" applyAlignment="1">
      <alignment horizontal="left" vertical="center" indent="5"/>
    </xf>
    <xf numFmtId="0" fontId="1" fillId="2" borderId="0" xfId="0" applyFont="1" applyFill="1" applyAlignment="1">
      <alignment wrapText="1"/>
    </xf>
    <xf numFmtId="49" fontId="1" fillId="2" borderId="0" xfId="0" applyNumberFormat="1" applyFont="1" applyFill="1" applyAlignment="1" applyProtection="1">
      <alignment wrapText="1"/>
      <protection locked="0"/>
    </xf>
    <xf numFmtId="49" fontId="21" fillId="2" borderId="0" xfId="0" applyNumberFormat="1" applyFont="1" applyFill="1" applyAlignment="1" applyProtection="1">
      <alignment vertical="center"/>
      <protection locked="0"/>
    </xf>
    <xf numFmtId="0" fontId="20" fillId="2" borderId="0" xfId="0" applyFont="1" applyFill="1"/>
    <xf numFmtId="49" fontId="1" fillId="2" borderId="0" xfId="0" applyNumberFormat="1" applyFont="1" applyFill="1" applyProtection="1">
      <protection locked="0"/>
    </xf>
    <xf numFmtId="0" fontId="6" fillId="2" borderId="0" xfId="0" applyFont="1" applyFill="1"/>
    <xf numFmtId="0" fontId="6" fillId="2" borderId="0" xfId="0" applyFont="1" applyFill="1" applyAlignment="1">
      <alignment wrapText="1"/>
    </xf>
    <xf numFmtId="0" fontId="21" fillId="2" borderId="0" xfId="0" applyFont="1" applyFill="1" applyAlignment="1">
      <alignment horizontal="left" vertical="center" wrapText="1"/>
    </xf>
    <xf numFmtId="0" fontId="21" fillId="2" borderId="0" xfId="0" applyFont="1" applyFill="1" applyAlignment="1">
      <alignment vertical="center" wrapText="1"/>
    </xf>
    <xf numFmtId="0" fontId="26" fillId="2" borderId="0" xfId="0" applyFont="1" applyFill="1"/>
    <xf numFmtId="0" fontId="25" fillId="2" borderId="0" xfId="0" applyFont="1" applyFill="1" applyAlignment="1">
      <alignment horizontal="left" vertical="center" shrinkToFit="1"/>
    </xf>
    <xf numFmtId="0" fontId="7" fillId="3" borderId="0" xfId="0" applyFont="1" applyFill="1"/>
    <xf numFmtId="0" fontId="3" fillId="3" borderId="13" xfId="0" applyFont="1" applyFill="1" applyBorder="1"/>
    <xf numFmtId="0" fontId="27" fillId="2" borderId="0" xfId="0" applyFont="1" applyFill="1" applyAlignment="1">
      <alignment horizontal="left"/>
    </xf>
    <xf numFmtId="0" fontId="27" fillId="2" borderId="0" xfId="0" applyFont="1" applyFill="1" applyAlignment="1">
      <alignment horizontal="left" vertical="center"/>
    </xf>
    <xf numFmtId="0" fontId="27" fillId="2" borderId="0" xfId="0" applyFont="1" applyFill="1" applyAlignment="1">
      <alignment vertical="center" wrapText="1"/>
    </xf>
    <xf numFmtId="0" fontId="27" fillId="2" borderId="0" xfId="0" applyFont="1" applyFill="1" applyAlignment="1">
      <alignment vertical="top" wrapText="1"/>
    </xf>
    <xf numFmtId="0" fontId="27" fillId="2" borderId="0" xfId="0" applyFont="1" applyFill="1" applyAlignment="1">
      <alignment horizontal="left" wrapText="1"/>
    </xf>
    <xf numFmtId="0" fontId="27" fillId="2" borderId="0" xfId="0" applyFont="1" applyFill="1" applyAlignment="1">
      <alignment horizontal="left" vertical="top"/>
    </xf>
    <xf numFmtId="0" fontId="28" fillId="2" borderId="0" xfId="0" applyFont="1" applyFill="1"/>
    <xf numFmtId="0" fontId="28" fillId="2" borderId="0" xfId="0" applyFont="1" applyFill="1" applyAlignment="1">
      <alignment wrapText="1"/>
    </xf>
    <xf numFmtId="49" fontId="28" fillId="2" borderId="0" xfId="0" applyNumberFormat="1" applyFont="1" applyFill="1" applyAlignment="1" applyProtection="1">
      <alignment wrapText="1"/>
      <protection locked="0"/>
    </xf>
    <xf numFmtId="0" fontId="29" fillId="2" borderId="0" xfId="0" applyFont="1" applyFill="1"/>
    <xf numFmtId="0" fontId="29" fillId="2" borderId="0" xfId="0" applyFont="1" applyFill="1" applyAlignment="1">
      <alignment wrapText="1"/>
    </xf>
    <xf numFmtId="49" fontId="29" fillId="2" borderId="0" xfId="0" applyNumberFormat="1" applyFont="1" applyFill="1" applyAlignment="1" applyProtection="1">
      <alignment wrapText="1"/>
      <protection locked="0"/>
    </xf>
    <xf numFmtId="0" fontId="29" fillId="2" borderId="0" xfId="0" applyFont="1" applyFill="1" applyAlignment="1">
      <alignment horizontal="left" vertical="center"/>
    </xf>
    <xf numFmtId="0" fontId="30" fillId="2" borderId="0" xfId="0" applyFont="1" applyFill="1"/>
    <xf numFmtId="0" fontId="4" fillId="2" borderId="1" xfId="0" applyFont="1" applyFill="1" applyBorder="1" applyAlignment="1">
      <alignment horizontal="left" vertical="center" wrapText="1"/>
    </xf>
    <xf numFmtId="0" fontId="31" fillId="7" borderId="1" xfId="0" applyFont="1" applyFill="1" applyBorder="1" applyAlignment="1" applyProtection="1">
      <alignment horizontal="left" vertical="top" wrapText="1"/>
      <protection locked="0"/>
    </xf>
    <xf numFmtId="0" fontId="31" fillId="7" borderId="1" xfId="0" applyFont="1" applyFill="1" applyBorder="1" applyAlignment="1" applyProtection="1">
      <alignment horizontal="right" vertical="top" wrapText="1"/>
      <protection locked="0"/>
    </xf>
    <xf numFmtId="0" fontId="31" fillId="7" borderId="1" xfId="0" applyFont="1" applyFill="1" applyBorder="1" applyAlignment="1" applyProtection="1">
      <alignment horizontal="left" vertical="center" wrapText="1"/>
      <protection locked="0"/>
    </xf>
    <xf numFmtId="0" fontId="31" fillId="7" borderId="1" xfId="0" applyFont="1" applyFill="1" applyBorder="1" applyAlignment="1" applyProtection="1">
      <alignment horizontal="justify" vertical="center" wrapText="1"/>
      <protection locked="0"/>
    </xf>
    <xf numFmtId="0" fontId="31" fillId="7" borderId="1" xfId="0" applyFont="1" applyFill="1" applyBorder="1" applyAlignment="1" applyProtection="1">
      <alignment horizontal="center" vertical="center" wrapText="1"/>
      <protection locked="0"/>
    </xf>
    <xf numFmtId="0" fontId="31" fillId="7" borderId="1" xfId="0" applyFont="1" applyFill="1" applyBorder="1" applyAlignment="1" applyProtection="1">
      <alignment vertical="center" wrapText="1"/>
      <protection locked="0"/>
    </xf>
    <xf numFmtId="0" fontId="31" fillId="7" borderId="1" xfId="0" applyFont="1" applyFill="1" applyBorder="1" applyAlignment="1" applyProtection="1">
      <alignment horizontal="right" vertical="center"/>
      <protection locked="0"/>
    </xf>
    <xf numFmtId="0" fontId="31" fillId="7" borderId="1" xfId="0" applyFont="1" applyFill="1" applyBorder="1" applyAlignment="1" applyProtection="1">
      <alignment horizontal="left" vertical="top"/>
      <protection locked="0"/>
    </xf>
    <xf numFmtId="0" fontId="0" fillId="7" borderId="1" xfId="0" applyFill="1" applyBorder="1"/>
    <xf numFmtId="0" fontId="32" fillId="2" borderId="0" xfId="0" applyFont="1" applyFill="1"/>
    <xf numFmtId="0" fontId="0" fillId="0" borderId="1" xfId="0" applyBorder="1"/>
    <xf numFmtId="0" fontId="0" fillId="8" borderId="1" xfId="0" applyFill="1" applyBorder="1"/>
    <xf numFmtId="0" fontId="3" fillId="3" borderId="0" xfId="0" applyFont="1" applyFill="1" applyAlignment="1">
      <alignment horizontal="left"/>
    </xf>
    <xf numFmtId="0" fontId="23" fillId="3" borderId="0" xfId="1" applyFont="1" applyFill="1" applyBorder="1" applyAlignment="1">
      <alignment horizontal="left" wrapText="1" indent="1"/>
    </xf>
    <xf numFmtId="0" fontId="23" fillId="3" borderId="14" xfId="1" applyFont="1" applyFill="1" applyBorder="1" applyAlignment="1">
      <alignment horizontal="left" wrapText="1" indent="1"/>
    </xf>
    <xf numFmtId="0" fontId="3" fillId="3" borderId="13" xfId="0" applyFont="1" applyFill="1" applyBorder="1" applyAlignment="1">
      <alignment horizontal="left" indent="1"/>
    </xf>
    <xf numFmtId="0" fontId="3" fillId="3" borderId="0" xfId="0" applyFont="1" applyFill="1" applyAlignment="1">
      <alignment horizontal="left" indent="1"/>
    </xf>
    <xf numFmtId="0" fontId="3" fillId="3" borderId="14" xfId="0" applyFont="1" applyFill="1" applyBorder="1" applyAlignment="1">
      <alignment horizontal="left" indent="1"/>
    </xf>
    <xf numFmtId="0" fontId="3" fillId="3" borderId="13" xfId="0" applyFont="1" applyFill="1" applyBorder="1" applyAlignment="1">
      <alignment horizontal="left"/>
    </xf>
    <xf numFmtId="0" fontId="33" fillId="2" borderId="0" xfId="1" applyFont="1" applyFill="1" applyAlignment="1" applyProtection="1">
      <alignment horizontal="center" vertical="center"/>
    </xf>
    <xf numFmtId="0" fontId="34" fillId="9" borderId="0" xfId="0" applyFont="1" applyFill="1" applyAlignment="1">
      <alignment horizontal="center" vertical="center"/>
    </xf>
    <xf numFmtId="164" fontId="1" fillId="2" borderId="0" xfId="0" applyNumberFormat="1" applyFont="1" applyFill="1"/>
    <xf numFmtId="14" fontId="1" fillId="2" borderId="0" xfId="0" applyNumberFormat="1" applyFont="1" applyFill="1"/>
    <xf numFmtId="14" fontId="31" fillId="7" borderId="1" xfId="0" applyNumberFormat="1" applyFont="1" applyFill="1" applyBorder="1" applyAlignment="1" applyProtection="1">
      <alignment horizontal="left" vertical="center" wrapText="1"/>
      <protection locked="0"/>
    </xf>
    <xf numFmtId="0" fontId="35" fillId="7" borderId="1" xfId="0" applyFont="1" applyFill="1" applyBorder="1" applyAlignment="1" applyProtection="1">
      <alignment horizontal="center" vertical="center"/>
      <protection locked="0"/>
    </xf>
    <xf numFmtId="0" fontId="3" fillId="2" borderId="2" xfId="0" applyFont="1" applyFill="1" applyBorder="1" applyAlignment="1">
      <alignment horizontal="center" vertical="center"/>
    </xf>
    <xf numFmtId="0" fontId="35" fillId="7" borderId="1" xfId="0" applyFont="1" applyFill="1" applyBorder="1" applyAlignment="1">
      <alignment horizontal="center" vertical="center" wrapText="1"/>
    </xf>
    <xf numFmtId="0" fontId="7" fillId="3" borderId="0" xfId="0" applyFont="1" applyFill="1" applyAlignment="1">
      <alignment horizontal="left"/>
    </xf>
    <xf numFmtId="0" fontId="37" fillId="2" borderId="0" xfId="0" applyFont="1" applyFill="1"/>
    <xf numFmtId="0" fontId="38" fillId="2" borderId="0" xfId="0" applyFont="1" applyFill="1" applyAlignment="1">
      <alignment horizontal="left" indent="1"/>
    </xf>
    <xf numFmtId="0" fontId="40" fillId="3" borderId="12" xfId="0" applyFont="1" applyFill="1" applyBorder="1"/>
    <xf numFmtId="0" fontId="1" fillId="3" borderId="14" xfId="0" applyFont="1" applyFill="1" applyBorder="1" applyAlignment="1">
      <alignment horizontal="center" vertical="center"/>
    </xf>
    <xf numFmtId="0" fontId="2" fillId="3" borderId="14" xfId="0" applyFont="1" applyFill="1" applyBorder="1" applyAlignment="1">
      <alignment horizontal="center" vertical="center"/>
    </xf>
    <xf numFmtId="0" fontId="6" fillId="7" borderId="1" xfId="0" applyFont="1" applyFill="1" applyBorder="1" applyAlignment="1" applyProtection="1">
      <alignment horizontal="left" vertical="center"/>
      <protection locked="0"/>
    </xf>
    <xf numFmtId="2" fontId="1" fillId="2" borderId="0" xfId="0" applyNumberFormat="1" applyFont="1" applyFill="1"/>
    <xf numFmtId="0" fontId="2" fillId="2" borderId="1" xfId="0" applyFont="1" applyFill="1" applyBorder="1" applyAlignment="1">
      <alignment vertical="center" wrapText="1"/>
    </xf>
    <xf numFmtId="0" fontId="2" fillId="2" borderId="0" xfId="0" applyFont="1" applyFill="1" applyAlignment="1">
      <alignment horizontal="left" vertical="center" wrapText="1"/>
    </xf>
    <xf numFmtId="0" fontId="41" fillId="2" borderId="0" xfId="0" applyFont="1" applyFill="1" applyAlignment="1">
      <alignment horizontal="center" vertical="center"/>
    </xf>
    <xf numFmtId="0" fontId="31" fillId="7" borderId="1" xfId="0" applyFont="1" applyFill="1" applyBorder="1" applyAlignment="1" applyProtection="1">
      <alignment vertical="top" wrapText="1"/>
      <protection locked="0"/>
    </xf>
    <xf numFmtId="0" fontId="42" fillId="2" borderId="0" xfId="0" applyFont="1" applyFill="1" applyAlignment="1">
      <alignment horizontal="left" vertical="center" wrapText="1"/>
    </xf>
    <xf numFmtId="0" fontId="1" fillId="2" borderId="0" xfId="0" applyFont="1" applyFill="1" applyAlignment="1">
      <alignment vertical="top" wrapText="1"/>
    </xf>
    <xf numFmtId="0" fontId="44" fillId="2" borderId="0" xfId="0" applyFont="1" applyFill="1"/>
    <xf numFmtId="0" fontId="45" fillId="2" borderId="0" xfId="0" applyFont="1" applyFill="1" applyAlignment="1">
      <alignment horizontal="left" vertical="center" wrapText="1"/>
    </xf>
    <xf numFmtId="0" fontId="46" fillId="2" borderId="0" xfId="0" applyFont="1" applyFill="1"/>
    <xf numFmtId="0" fontId="44" fillId="2" borderId="0" xfId="0" applyFont="1" applyFill="1" applyAlignment="1">
      <alignment horizontal="left" vertical="center" wrapText="1"/>
    </xf>
    <xf numFmtId="0" fontId="48" fillId="2" borderId="0" xfId="0" applyFont="1" applyFill="1" applyAlignment="1">
      <alignment horizontal="right" vertical="center" wrapText="1"/>
    </xf>
    <xf numFmtId="14" fontId="31" fillId="7" borderId="1" xfId="0" applyNumberFormat="1" applyFont="1" applyFill="1" applyBorder="1" applyAlignment="1" applyProtection="1">
      <alignment vertical="top" wrapText="1"/>
      <protection locked="0"/>
    </xf>
    <xf numFmtId="0" fontId="44" fillId="2" borderId="0" xfId="0" applyFont="1" applyFill="1" applyAlignment="1">
      <alignment horizontal="justify" vertical="center" wrapText="1"/>
    </xf>
    <xf numFmtId="0" fontId="49" fillId="2" borderId="0" xfId="0" applyFont="1" applyFill="1"/>
    <xf numFmtId="0" fontId="31" fillId="7" borderId="3" xfId="0" applyFont="1" applyFill="1" applyBorder="1" applyAlignment="1" applyProtection="1">
      <alignment vertical="center" wrapText="1"/>
      <protection locked="0"/>
    </xf>
    <xf numFmtId="0" fontId="1" fillId="2" borderId="2" xfId="0" applyFont="1" applyFill="1" applyBorder="1" applyAlignment="1">
      <alignment horizontal="center" vertical="center"/>
    </xf>
    <xf numFmtId="0" fontId="1" fillId="2" borderId="15" xfId="0" applyFont="1" applyFill="1" applyBorder="1"/>
    <xf numFmtId="0" fontId="43" fillId="2" borderId="0" xfId="0" applyFont="1" applyFill="1"/>
    <xf numFmtId="0" fontId="50" fillId="2" borderId="0" xfId="0" applyFont="1" applyFill="1"/>
    <xf numFmtId="0" fontId="50" fillId="2" borderId="0" xfId="0" applyFont="1" applyFill="1" applyAlignment="1">
      <alignment horizontal="left" vertical="center" shrinkToFit="1"/>
    </xf>
    <xf numFmtId="0" fontId="47" fillId="2" borderId="1" xfId="0" applyFont="1" applyFill="1" applyBorder="1" applyAlignment="1">
      <alignment horizontal="center" vertical="center" wrapText="1"/>
    </xf>
    <xf numFmtId="0" fontId="31" fillId="7" borderId="1" xfId="0" applyFont="1" applyFill="1" applyBorder="1" applyAlignment="1" applyProtection="1">
      <alignment horizontal="center" vertical="top" wrapText="1"/>
      <protection locked="0"/>
    </xf>
    <xf numFmtId="0" fontId="28" fillId="2" borderId="1" xfId="0" applyFont="1" applyFill="1" applyBorder="1" applyAlignment="1">
      <alignment horizontal="center" vertical="center" wrapText="1"/>
    </xf>
    <xf numFmtId="0" fontId="51" fillId="0" borderId="1" xfId="0" applyFont="1" applyBorder="1" applyAlignment="1">
      <alignment horizontal="left" vertical="center" wrapText="1" indent="2"/>
    </xf>
    <xf numFmtId="0" fontId="51" fillId="2" borderId="1" xfId="0" applyFont="1" applyFill="1" applyBorder="1" applyAlignment="1">
      <alignment horizontal="left" vertical="center" wrapText="1" indent="2"/>
    </xf>
    <xf numFmtId="0" fontId="28" fillId="2" borderId="1"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54" fillId="2" borderId="0" xfId="0" applyFont="1" applyFill="1" applyAlignment="1">
      <alignment horizontal="right" vertical="center" wrapText="1"/>
    </xf>
    <xf numFmtId="0" fontId="54" fillId="2" borderId="0" xfId="0" applyFont="1" applyFill="1" applyAlignment="1">
      <alignment horizontal="justify" vertical="center" wrapText="1"/>
    </xf>
    <xf numFmtId="0" fontId="32" fillId="2" borderId="1" xfId="0" applyFont="1" applyFill="1" applyBorder="1" applyAlignment="1">
      <alignment horizontal="center" vertical="center" wrapText="1"/>
    </xf>
    <xf numFmtId="0" fontId="32" fillId="2" borderId="1"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56" fillId="0" borderId="1" xfId="0" applyFont="1" applyBorder="1" applyAlignment="1">
      <alignment horizontal="center" vertical="center" wrapText="1"/>
    </xf>
    <xf numFmtId="0" fontId="47" fillId="0" borderId="1" xfId="0" applyFont="1" applyBorder="1" applyAlignment="1">
      <alignment vertical="center" textRotation="90" wrapText="1"/>
    </xf>
    <xf numFmtId="0" fontId="47" fillId="0" borderId="1" xfId="0" applyFont="1" applyBorder="1" applyAlignment="1">
      <alignment horizontal="center" vertical="center" textRotation="90" wrapText="1"/>
    </xf>
    <xf numFmtId="0" fontId="4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56" fillId="2" borderId="1" xfId="0" applyFont="1" applyFill="1" applyBorder="1" applyAlignment="1">
      <alignment horizontal="center" vertical="center" wrapText="1"/>
    </xf>
    <xf numFmtId="0" fontId="28" fillId="2" borderId="0" xfId="0" applyFont="1" applyFill="1" applyAlignment="1">
      <alignment horizontal="right" vertical="center" wrapText="1"/>
    </xf>
    <xf numFmtId="0" fontId="32" fillId="2" borderId="3" xfId="0" applyFont="1" applyFill="1" applyBorder="1" applyAlignment="1">
      <alignment horizontal="center" vertical="center" wrapText="1"/>
    </xf>
    <xf numFmtId="0" fontId="28" fillId="2" borderId="1" xfId="0" applyFont="1" applyFill="1" applyBorder="1" applyAlignment="1">
      <alignment horizontal="center" vertical="center"/>
    </xf>
    <xf numFmtId="0" fontId="58" fillId="2" borderId="0" xfId="0" applyFont="1" applyFill="1"/>
    <xf numFmtId="0" fontId="47" fillId="2" borderId="3" xfId="0" applyFont="1" applyFill="1" applyBorder="1" applyAlignment="1">
      <alignment horizontal="center" vertical="center" wrapText="1"/>
    </xf>
    <xf numFmtId="0" fontId="24" fillId="7" borderId="1" xfId="0" applyFont="1" applyFill="1" applyBorder="1" applyAlignment="1" applyProtection="1">
      <alignment horizontal="left" vertical="center" wrapText="1"/>
      <protection locked="0"/>
    </xf>
    <xf numFmtId="14" fontId="24" fillId="7" borderId="1" xfId="0" applyNumberFormat="1" applyFont="1" applyFill="1" applyBorder="1" applyAlignment="1" applyProtection="1">
      <alignment horizontal="left" vertical="center" wrapText="1"/>
      <protection locked="0"/>
    </xf>
    <xf numFmtId="0" fontId="24" fillId="7" borderId="1" xfId="0" applyFont="1" applyFill="1" applyBorder="1" applyAlignment="1" applyProtection="1">
      <alignment vertical="center" wrapText="1"/>
      <protection locked="0"/>
    </xf>
    <xf numFmtId="0" fontId="32" fillId="2" borderId="0" xfId="0" applyFont="1" applyFill="1" applyAlignment="1">
      <alignment vertical="center" wrapText="1"/>
    </xf>
    <xf numFmtId="0" fontId="28" fillId="0" borderId="1" xfId="0" applyFont="1" applyBorder="1" applyAlignment="1">
      <alignment horizontal="left" vertical="center" wrapText="1"/>
    </xf>
    <xf numFmtId="0" fontId="56" fillId="2" borderId="2" xfId="0" applyFont="1" applyFill="1" applyBorder="1" applyAlignment="1">
      <alignment horizontal="center" vertical="center"/>
    </xf>
    <xf numFmtId="0" fontId="28" fillId="2" borderId="0" xfId="0" applyFont="1" applyFill="1" applyAlignment="1">
      <alignment horizontal="justify" vertical="center" wrapText="1"/>
    </xf>
    <xf numFmtId="0" fontId="62" fillId="7" borderId="1" xfId="0" applyFont="1" applyFill="1" applyBorder="1" applyAlignment="1" applyProtection="1">
      <alignment horizontal="center" vertical="center"/>
      <protection locked="0"/>
    </xf>
    <xf numFmtId="0" fontId="51" fillId="0" borderId="0" xfId="0" applyFont="1" applyAlignment="1">
      <alignment horizontal="left" vertical="center" wrapText="1"/>
    </xf>
    <xf numFmtId="0" fontId="56" fillId="2" borderId="2" xfId="0" applyFont="1" applyFill="1" applyBorder="1" applyAlignment="1">
      <alignment horizontal="center" vertical="center" wrapText="1"/>
    </xf>
    <xf numFmtId="0" fontId="28" fillId="2" borderId="1" xfId="0" applyFont="1" applyFill="1" applyBorder="1" applyAlignment="1">
      <alignment horizontal="right" vertical="center" wrapText="1"/>
    </xf>
    <xf numFmtId="0" fontId="47" fillId="2" borderId="1" xfId="0" applyFont="1" applyFill="1" applyBorder="1" applyAlignment="1">
      <alignment vertical="center" wrapText="1"/>
    </xf>
    <xf numFmtId="0" fontId="28" fillId="0" borderId="2" xfId="0" applyFont="1" applyBorder="1" applyAlignment="1">
      <alignment horizontal="left" vertical="center" wrapText="1"/>
    </xf>
    <xf numFmtId="0" fontId="24" fillId="7" borderId="1" xfId="0" applyFont="1" applyFill="1" applyBorder="1" applyAlignment="1" applyProtection="1">
      <alignment horizontal="left" vertical="top" wrapText="1"/>
      <protection locked="0"/>
    </xf>
    <xf numFmtId="0" fontId="62" fillId="7" borderId="1" xfId="0" applyFont="1" applyFill="1" applyBorder="1" applyProtection="1">
      <protection locked="0"/>
    </xf>
    <xf numFmtId="0" fontId="62" fillId="7" borderId="5" xfId="0" applyFont="1" applyFill="1" applyBorder="1" applyAlignment="1" applyProtection="1">
      <alignment horizontal="center" vertical="center"/>
      <protection locked="0"/>
    </xf>
    <xf numFmtId="0" fontId="24" fillId="7" borderId="1" xfId="0" applyFont="1" applyFill="1" applyBorder="1" applyAlignment="1" applyProtection="1">
      <alignment horizontal="center" vertical="center" wrapText="1"/>
      <protection locked="0"/>
    </xf>
    <xf numFmtId="0" fontId="24" fillId="7" borderId="1" xfId="0" applyFont="1" applyFill="1" applyBorder="1" applyAlignment="1" applyProtection="1">
      <alignment horizontal="left" vertical="top"/>
      <protection locked="0"/>
    </xf>
    <xf numFmtId="0" fontId="31" fillId="7" borderId="1" xfId="0" applyFont="1" applyFill="1" applyBorder="1" applyProtection="1">
      <protection locked="0"/>
    </xf>
    <xf numFmtId="0" fontId="31" fillId="7" borderId="5" xfId="0" applyFont="1" applyFill="1" applyBorder="1" applyAlignment="1" applyProtection="1">
      <alignment horizontal="left" vertical="center" wrapText="1"/>
      <protection locked="0"/>
    </xf>
    <xf numFmtId="0" fontId="31" fillId="7" borderId="3" xfId="0" applyFont="1" applyFill="1" applyBorder="1" applyAlignment="1" applyProtection="1">
      <alignment horizontal="center" vertical="center"/>
      <protection locked="0"/>
    </xf>
    <xf numFmtId="0" fontId="31" fillId="7" borderId="4" xfId="0" applyFont="1" applyFill="1" applyBorder="1" applyAlignment="1" applyProtection="1">
      <alignment horizontal="center" vertical="center"/>
      <protection locked="0"/>
    </xf>
    <xf numFmtId="0" fontId="31" fillId="7" borderId="5" xfId="0" applyFont="1" applyFill="1" applyBorder="1" applyAlignment="1" applyProtection="1">
      <alignment horizontal="center" vertical="center"/>
      <protection locked="0"/>
    </xf>
    <xf numFmtId="0" fontId="31" fillId="7" borderId="3" xfId="0" applyFont="1" applyFill="1" applyBorder="1" applyAlignment="1" applyProtection="1">
      <alignment horizontal="left"/>
      <protection locked="0"/>
    </xf>
    <xf numFmtId="0" fontId="31" fillId="7" borderId="5" xfId="0" applyFont="1" applyFill="1" applyBorder="1" applyAlignment="1" applyProtection="1">
      <alignment horizontal="left"/>
      <protection locked="0"/>
    </xf>
    <xf numFmtId="0" fontId="24" fillId="7" borderId="3" xfId="0" applyFont="1" applyFill="1" applyBorder="1" applyAlignment="1" applyProtection="1">
      <alignment horizontal="left" vertical="center" wrapText="1"/>
      <protection locked="0"/>
    </xf>
    <xf numFmtId="0" fontId="24" fillId="7" borderId="5" xfId="0" applyFont="1" applyFill="1" applyBorder="1" applyAlignment="1" applyProtection="1">
      <alignment horizontal="left" vertical="center" wrapText="1"/>
      <protection locked="0"/>
    </xf>
    <xf numFmtId="0" fontId="31" fillId="7" borderId="3" xfId="0" applyFont="1" applyFill="1" applyBorder="1" applyAlignment="1" applyProtection="1">
      <alignment horizontal="left" vertical="center"/>
      <protection locked="0"/>
    </xf>
    <xf numFmtId="0" fontId="31" fillId="7" borderId="4" xfId="0" applyFont="1" applyFill="1" applyBorder="1" applyAlignment="1" applyProtection="1">
      <alignment horizontal="left" vertical="center"/>
      <protection locked="0"/>
    </xf>
    <xf numFmtId="0" fontId="31" fillId="7" borderId="5" xfId="0" applyFont="1" applyFill="1" applyBorder="1" applyAlignment="1" applyProtection="1">
      <alignment horizontal="left" vertical="center"/>
      <protection locked="0"/>
    </xf>
    <xf numFmtId="3" fontId="24" fillId="7" borderId="1" xfId="0" applyNumberFormat="1" applyFont="1" applyFill="1" applyBorder="1" applyAlignment="1" applyProtection="1">
      <alignment horizontal="center" vertical="top" wrapText="1"/>
      <protection locked="0"/>
    </xf>
    <xf numFmtId="0" fontId="24" fillId="7" borderId="1" xfId="0" applyFont="1" applyFill="1" applyBorder="1" applyAlignment="1" applyProtection="1">
      <alignment horizontal="center" vertical="top" wrapText="1"/>
      <protection locked="0"/>
    </xf>
    <xf numFmtId="3" fontId="24" fillId="7" borderId="1" xfId="0" applyNumberFormat="1" applyFont="1" applyFill="1" applyBorder="1" applyAlignment="1" applyProtection="1">
      <alignment horizontal="right" vertical="top" wrapText="1"/>
      <protection locked="0"/>
    </xf>
    <xf numFmtId="0" fontId="24" fillId="7" borderId="1" xfId="0" applyFont="1" applyFill="1" applyBorder="1" applyAlignment="1" applyProtection="1">
      <alignment vertical="top" wrapText="1"/>
      <protection locked="0"/>
    </xf>
    <xf numFmtId="0" fontId="24" fillId="7" borderId="1" xfId="0" applyFont="1" applyFill="1" applyBorder="1" applyAlignment="1" applyProtection="1">
      <alignment horizontal="right" vertical="top" wrapText="1"/>
      <protection locked="0"/>
    </xf>
    <xf numFmtId="0" fontId="62" fillId="10" borderId="1" xfId="0" applyFont="1" applyFill="1" applyBorder="1" applyAlignment="1" applyProtection="1">
      <alignment horizontal="center" vertical="center"/>
      <protection locked="0"/>
    </xf>
    <xf numFmtId="14" fontId="24" fillId="7" borderId="1" xfId="0" applyNumberFormat="1" applyFont="1" applyFill="1" applyBorder="1" applyAlignment="1" applyProtection="1">
      <alignment horizontal="center" vertical="center" wrapText="1"/>
      <protection locked="0"/>
    </xf>
    <xf numFmtId="165" fontId="24" fillId="7" borderId="1" xfId="0" applyNumberFormat="1" applyFont="1" applyFill="1" applyBorder="1" applyAlignment="1" applyProtection="1">
      <alignment horizontal="center" vertical="center" wrapText="1"/>
      <protection locked="0"/>
    </xf>
    <xf numFmtId="0" fontId="24" fillId="7" borderId="5" xfId="0" applyFont="1" applyFill="1" applyBorder="1" applyAlignment="1" applyProtection="1">
      <alignment horizontal="center" vertical="center" wrapText="1"/>
      <protection locked="0"/>
    </xf>
    <xf numFmtId="0" fontId="31" fillId="10" borderId="1" xfId="0" applyFont="1" applyFill="1" applyBorder="1" applyAlignment="1" applyProtection="1">
      <alignment horizontal="left" vertical="center" wrapText="1"/>
      <protection locked="0"/>
    </xf>
    <xf numFmtId="0" fontId="31" fillId="10" borderId="1" xfId="0" applyFont="1" applyFill="1" applyBorder="1" applyAlignment="1" applyProtection="1">
      <alignment horizontal="center" vertical="center" wrapText="1"/>
      <protection locked="0"/>
    </xf>
    <xf numFmtId="14" fontId="31" fillId="10" borderId="1" xfId="0" applyNumberFormat="1" applyFont="1" applyFill="1" applyBorder="1" applyAlignment="1" applyProtection="1">
      <alignment vertical="center" wrapText="1"/>
      <protection locked="0"/>
    </xf>
    <xf numFmtId="14" fontId="31" fillId="10" borderId="1" xfId="0" applyNumberFormat="1" applyFont="1" applyFill="1" applyBorder="1" applyAlignment="1" applyProtection="1">
      <alignment vertical="top" wrapText="1"/>
      <protection locked="0"/>
    </xf>
    <xf numFmtId="14" fontId="31" fillId="7" borderId="1" xfId="0" applyNumberFormat="1" applyFont="1" applyFill="1" applyBorder="1" applyAlignment="1" applyProtection="1">
      <alignment vertical="center" wrapText="1"/>
      <protection locked="0"/>
    </xf>
    <xf numFmtId="0" fontId="24" fillId="10" borderId="1" xfId="0" applyFont="1" applyFill="1" applyBorder="1" applyAlignment="1" applyProtection="1">
      <alignment horizontal="center" vertical="center" wrapText="1"/>
      <protection locked="0"/>
    </xf>
    <xf numFmtId="1" fontId="31" fillId="7" borderId="3" xfId="0" applyNumberFormat="1" applyFont="1" applyFill="1" applyBorder="1" applyAlignment="1" applyProtection="1">
      <alignment horizontal="left"/>
      <protection locked="0"/>
    </xf>
    <xf numFmtId="1" fontId="31" fillId="7" borderId="5" xfId="0" applyNumberFormat="1" applyFont="1" applyFill="1" applyBorder="1" applyAlignment="1" applyProtection="1">
      <alignment horizontal="left"/>
      <protection locked="0"/>
    </xf>
    <xf numFmtId="14" fontId="31" fillId="7" borderId="3" xfId="0" applyNumberFormat="1" applyFont="1" applyFill="1" applyBorder="1" applyAlignment="1" applyProtection="1">
      <alignment horizontal="center" vertical="center" wrapText="1"/>
      <protection locked="0"/>
    </xf>
    <xf numFmtId="14" fontId="31" fillId="7" borderId="5" xfId="0" applyNumberFormat="1" applyFont="1" applyFill="1" applyBorder="1" applyAlignment="1" applyProtection="1">
      <alignment horizontal="center" vertical="center" wrapText="1"/>
      <protection locked="0"/>
    </xf>
    <xf numFmtId="14" fontId="31" fillId="7" borderId="3" xfId="0" applyNumberFormat="1" applyFont="1" applyFill="1" applyBorder="1" applyAlignment="1" applyProtection="1">
      <alignment horizontal="left" vertical="center" wrapText="1"/>
      <protection locked="0"/>
    </xf>
    <xf numFmtId="14" fontId="31" fillId="7" borderId="5" xfId="0" applyNumberFormat="1" applyFont="1" applyFill="1" applyBorder="1" applyAlignment="1" applyProtection="1">
      <alignment horizontal="left" vertical="center" wrapText="1"/>
      <protection locked="0"/>
    </xf>
    <xf numFmtId="0" fontId="24" fillId="7" borderId="3" xfId="0" applyFont="1" applyFill="1" applyBorder="1" applyAlignment="1" applyProtection="1">
      <alignment horizontal="left" vertical="center"/>
      <protection locked="0"/>
    </xf>
    <xf numFmtId="0" fontId="24" fillId="7" borderId="5" xfId="0" applyFont="1" applyFill="1" applyBorder="1" applyAlignment="1" applyProtection="1">
      <alignment horizontal="left" vertical="center"/>
      <protection locked="0"/>
    </xf>
    <xf numFmtId="0" fontId="24" fillId="10" borderId="5" xfId="0" applyFont="1" applyFill="1" applyBorder="1" applyAlignment="1" applyProtection="1">
      <alignment horizontal="left" vertical="center" wrapText="1"/>
      <protection locked="0"/>
    </xf>
    <xf numFmtId="0" fontId="24" fillId="10" borderId="3" xfId="0" applyFont="1" applyFill="1" applyBorder="1" applyAlignment="1" applyProtection="1">
      <alignment horizontal="left" vertical="center"/>
      <protection locked="0"/>
    </xf>
    <xf numFmtId="0" fontId="31" fillId="7" borderId="1" xfId="0" applyFont="1" applyFill="1" applyBorder="1" applyAlignment="1" applyProtection="1">
      <alignment horizontal="center" vertical="center"/>
      <protection locked="0"/>
    </xf>
    <xf numFmtId="0" fontId="31" fillId="10" borderId="1" xfId="0" applyFont="1" applyFill="1" applyBorder="1" applyAlignment="1" applyProtection="1">
      <alignment horizontal="center" vertical="top" wrapText="1"/>
      <protection locked="0"/>
    </xf>
    <xf numFmtId="0" fontId="24" fillId="7" borderId="4" xfId="0" applyFont="1" applyFill="1" applyBorder="1" applyAlignment="1" applyProtection="1">
      <alignment horizontal="left" vertical="center"/>
      <protection locked="0"/>
    </xf>
    <xf numFmtId="166" fontId="24" fillId="7" borderId="3" xfId="0" applyNumberFormat="1" applyFont="1" applyFill="1" applyBorder="1" applyAlignment="1" applyProtection="1">
      <alignment horizontal="left" vertical="center" wrapText="1"/>
      <protection locked="0"/>
    </xf>
    <xf numFmtId="166" fontId="24" fillId="7" borderId="4" xfId="0" applyNumberFormat="1" applyFont="1" applyFill="1" applyBorder="1" applyAlignment="1" applyProtection="1">
      <alignment horizontal="left" vertical="center" wrapText="1"/>
      <protection locked="0"/>
    </xf>
    <xf numFmtId="0" fontId="37" fillId="2" borderId="0" xfId="0" applyFont="1" applyFill="1" applyAlignment="1">
      <alignment horizontal="left" vertical="center" wrapText="1"/>
    </xf>
    <xf numFmtId="0" fontId="7" fillId="3" borderId="0" xfId="0" applyFont="1" applyFill="1" applyAlignment="1">
      <alignment horizontal="left"/>
    </xf>
    <xf numFmtId="0" fontId="39" fillId="0" borderId="0" xfId="0" applyFont="1" applyAlignment="1"/>
    <xf numFmtId="0" fontId="15" fillId="6" borderId="16" xfId="0" applyFont="1" applyFill="1" applyBorder="1" applyAlignment="1">
      <alignment horizontal="left" vertical="center" wrapText="1"/>
    </xf>
    <xf numFmtId="0" fontId="15" fillId="6" borderId="0" xfId="0" applyFont="1" applyFill="1" applyAlignment="1">
      <alignment horizontal="left" vertical="center" wrapText="1"/>
    </xf>
    <xf numFmtId="0" fontId="31" fillId="7" borderId="3" xfId="0" applyFont="1" applyFill="1" applyBorder="1" applyAlignment="1" applyProtection="1">
      <alignment horizontal="left" vertical="top" wrapText="1"/>
      <protection locked="0"/>
    </xf>
    <xf numFmtId="0" fontId="31" fillId="7" borderId="4" xfId="0" applyFont="1" applyFill="1" applyBorder="1" applyAlignment="1" applyProtection="1">
      <alignment horizontal="left" vertical="top" wrapText="1"/>
      <protection locked="0"/>
    </xf>
    <xf numFmtId="0" fontId="31" fillId="7" borderId="5" xfId="0" applyFont="1" applyFill="1" applyBorder="1" applyAlignment="1" applyProtection="1">
      <alignment horizontal="left" vertical="top" wrapText="1"/>
      <protection locked="0"/>
    </xf>
    <xf numFmtId="0" fontId="2" fillId="2" borderId="0" xfId="0" applyFont="1" applyFill="1" applyAlignment="1">
      <alignment horizontal="left" wrapText="1"/>
    </xf>
    <xf numFmtId="0" fontId="6" fillId="2" borderId="0" xfId="0" applyFont="1" applyFill="1" applyAlignment="1">
      <alignment horizontal="center"/>
    </xf>
    <xf numFmtId="0" fontId="6" fillId="2" borderId="15" xfId="0" applyFont="1" applyFill="1" applyBorder="1" applyAlignment="1">
      <alignment horizontal="left"/>
    </xf>
    <xf numFmtId="0" fontId="6" fillId="2" borderId="11" xfId="0" applyFont="1" applyFill="1" applyBorder="1" applyAlignment="1">
      <alignment horizontal="center"/>
    </xf>
    <xf numFmtId="0" fontId="6" fillId="2" borderId="0" xfId="0" applyFont="1" applyFill="1" applyAlignment="1">
      <alignment horizontal="left" wrapText="1"/>
    </xf>
    <xf numFmtId="0" fontId="6" fillId="2" borderId="14" xfId="0" applyFont="1" applyFill="1" applyBorder="1" applyAlignment="1">
      <alignment horizontal="left" wrapText="1"/>
    </xf>
    <xf numFmtId="0" fontId="31" fillId="7" borderId="3" xfId="0" applyFont="1" applyFill="1" applyBorder="1" applyAlignment="1" applyProtection="1">
      <alignment horizontal="right" vertical="top" wrapText="1"/>
      <protection locked="0"/>
    </xf>
    <xf numFmtId="0" fontId="31" fillId="7" borderId="4" xfId="0" applyFont="1" applyFill="1" applyBorder="1" applyAlignment="1" applyProtection="1">
      <alignment horizontal="right" vertical="top" wrapText="1"/>
      <protection locked="0"/>
    </xf>
    <xf numFmtId="0" fontId="31" fillId="7" borderId="5" xfId="0" applyFont="1" applyFill="1" applyBorder="1" applyAlignment="1" applyProtection="1">
      <alignment horizontal="right" vertical="top" wrapText="1"/>
      <protection locked="0"/>
    </xf>
    <xf numFmtId="0" fontId="6" fillId="7" borderId="3" xfId="0" applyFont="1" applyFill="1" applyBorder="1" applyAlignment="1" applyProtection="1">
      <alignment horizontal="left" wrapText="1"/>
      <protection locked="0"/>
    </xf>
    <xf numFmtId="0" fontId="6" fillId="7" borderId="4" xfId="0" applyFont="1" applyFill="1" applyBorder="1" applyAlignment="1" applyProtection="1">
      <alignment horizontal="left" wrapText="1"/>
      <protection locked="0"/>
    </xf>
    <xf numFmtId="0" fontId="6" fillId="7" borderId="5" xfId="0" applyFont="1" applyFill="1" applyBorder="1" applyAlignment="1" applyProtection="1">
      <alignment horizontal="left" wrapText="1"/>
      <protection locked="0"/>
    </xf>
    <xf numFmtId="0" fontId="6" fillId="2" borderId="0" xfId="0" applyFont="1" applyFill="1" applyAlignment="1">
      <alignment horizontal="left" vertical="center" wrapText="1"/>
    </xf>
    <xf numFmtId="0" fontId="7" fillId="3" borderId="14" xfId="0" applyFont="1" applyFill="1" applyBorder="1" applyAlignment="1">
      <alignment horizontal="left"/>
    </xf>
    <xf numFmtId="0" fontId="36" fillId="3" borderId="13" xfId="0" applyFont="1" applyFill="1" applyBorder="1" applyAlignment="1">
      <alignment horizontal="left"/>
    </xf>
    <xf numFmtId="0" fontId="36" fillId="3" borderId="0" xfId="0" applyFont="1" applyFill="1" applyAlignment="1">
      <alignment horizontal="left"/>
    </xf>
    <xf numFmtId="0" fontId="47" fillId="2" borderId="0" xfId="0" applyFont="1" applyFill="1" applyAlignment="1">
      <alignment horizontal="left" vertical="top" wrapText="1"/>
    </xf>
    <xf numFmtId="0" fontId="28" fillId="2" borderId="3" xfId="0" applyFont="1" applyFill="1" applyBorder="1" applyAlignment="1">
      <alignment horizontal="center" vertical="center" wrapText="1"/>
    </xf>
    <xf numFmtId="0" fontId="28" fillId="2" borderId="4" xfId="0" applyFont="1" applyFill="1" applyBorder="1" applyAlignment="1">
      <alignment horizontal="center" vertical="center" wrapText="1"/>
    </xf>
    <xf numFmtId="166" fontId="24" fillId="7" borderId="3" xfId="0" applyNumberFormat="1" applyFont="1" applyFill="1" applyBorder="1" applyAlignment="1" applyProtection="1">
      <alignment horizontal="left" vertical="center" wrapText="1"/>
      <protection locked="0"/>
    </xf>
    <xf numFmtId="166" fontId="24" fillId="7" borderId="4" xfId="0" applyNumberFormat="1" applyFont="1" applyFill="1" applyBorder="1" applyAlignment="1" applyProtection="1">
      <alignment horizontal="left" vertical="center" wrapText="1"/>
      <protection locked="0"/>
    </xf>
    <xf numFmtId="0" fontId="1" fillId="2" borderId="15" xfId="0" applyFont="1" applyFill="1" applyBorder="1" applyAlignment="1">
      <alignment horizontal="center"/>
    </xf>
    <xf numFmtId="0" fontId="1" fillId="2" borderId="9" xfId="0" applyFont="1" applyFill="1" applyBorder="1" applyAlignment="1">
      <alignment horizont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51" fillId="2" borderId="3" xfId="0" applyFont="1" applyFill="1" applyBorder="1" applyAlignment="1">
      <alignment horizontal="left" vertical="center" wrapText="1"/>
    </xf>
    <xf numFmtId="0" fontId="51" fillId="2" borderId="4" xfId="0" applyFont="1" applyFill="1" applyBorder="1" applyAlignment="1">
      <alignment horizontal="left" vertical="center" wrapText="1"/>
    </xf>
    <xf numFmtId="0" fontId="51" fillId="2" borderId="5" xfId="0" applyFont="1" applyFill="1" applyBorder="1" applyAlignment="1">
      <alignment horizontal="left" vertical="center" wrapText="1"/>
    </xf>
    <xf numFmtId="0" fontId="51" fillId="0" borderId="3" xfId="0" applyFont="1" applyBorder="1" applyAlignment="1">
      <alignment horizontal="left" vertical="center" wrapText="1"/>
    </xf>
    <xf numFmtId="0" fontId="51" fillId="0" borderId="4" xfId="0" applyFont="1" applyBorder="1" applyAlignment="1">
      <alignment horizontal="left" vertical="center" wrapText="1"/>
    </xf>
    <xf numFmtId="0" fontId="51" fillId="0" borderId="5" xfId="0" applyFont="1" applyBorder="1" applyAlignment="1">
      <alignment horizontal="left"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3" fontId="24" fillId="7" borderId="3" xfId="0" applyNumberFormat="1" applyFont="1" applyFill="1" applyBorder="1" applyAlignment="1" applyProtection="1">
      <alignment horizontal="center" vertical="top" wrapText="1"/>
      <protection locked="0"/>
    </xf>
    <xf numFmtId="0" fontId="24" fillId="7" borderId="4" xfId="0" applyFont="1" applyFill="1" applyBorder="1" applyAlignment="1" applyProtection="1">
      <alignment horizontal="center" vertical="top" wrapText="1"/>
      <protection locked="0"/>
    </xf>
    <xf numFmtId="0" fontId="24" fillId="7" borderId="5" xfId="0" applyFont="1" applyFill="1" applyBorder="1" applyAlignment="1" applyProtection="1">
      <alignment horizontal="center" vertical="top" wrapText="1"/>
      <protection locked="0"/>
    </xf>
    <xf numFmtId="0" fontId="31" fillId="10" borderId="3" xfId="0" applyFont="1" applyFill="1" applyBorder="1" applyAlignment="1" applyProtection="1">
      <alignment horizontal="left" vertical="top" wrapText="1"/>
      <protection locked="0"/>
    </xf>
    <xf numFmtId="0" fontId="31" fillId="10" borderId="5" xfId="0" applyFont="1" applyFill="1" applyBorder="1" applyAlignment="1" applyProtection="1">
      <alignment horizontal="left" vertical="top" wrapText="1"/>
      <protection locked="0"/>
    </xf>
    <xf numFmtId="0" fontId="3" fillId="2" borderId="0" xfId="0" applyFont="1" applyFill="1" applyAlignment="1">
      <alignment horizontal="left"/>
    </xf>
    <xf numFmtId="0" fontId="1" fillId="2" borderId="11" xfId="0" applyFont="1" applyFill="1" applyBorder="1" applyAlignment="1">
      <alignment horizontal="left" vertical="center" wrapText="1"/>
    </xf>
    <xf numFmtId="0" fontId="28" fillId="2" borderId="0" xfId="0" applyFont="1" applyFill="1" applyAlignment="1">
      <alignment horizontal="left" vertical="center" wrapText="1"/>
    </xf>
    <xf numFmtId="0" fontId="11" fillId="2" borderId="0" xfId="0" applyFont="1" applyFill="1" applyAlignment="1">
      <alignment horizontal="left" vertical="center"/>
    </xf>
    <xf numFmtId="0" fontId="12" fillId="2" borderId="0" xfId="0" applyFont="1" applyFill="1" applyAlignment="1">
      <alignment horizontal="left" vertical="center"/>
    </xf>
    <xf numFmtId="0" fontId="2" fillId="2" borderId="11" xfId="0" applyFont="1" applyFill="1" applyBorder="1" applyAlignment="1" applyProtection="1">
      <alignment horizontal="justify" vertical="center" wrapText="1" readingOrder="1"/>
      <protection locked="0"/>
    </xf>
    <xf numFmtId="0" fontId="11" fillId="2" borderId="0" xfId="0" applyFont="1" applyFill="1" applyAlignment="1">
      <alignment horizontal="center" vertical="center" wrapText="1"/>
    </xf>
    <xf numFmtId="0" fontId="14" fillId="6" borderId="16" xfId="0" applyFont="1" applyFill="1" applyBorder="1" applyAlignment="1">
      <alignment horizontal="center" vertical="center" wrapText="1"/>
    </xf>
    <xf numFmtId="0" fontId="14" fillId="6" borderId="0" xfId="0" applyFont="1" applyFill="1" applyAlignment="1">
      <alignment horizontal="center" vertical="center" wrapText="1"/>
    </xf>
    <xf numFmtId="0" fontId="16" fillId="2" borderId="0" xfId="0" applyFont="1" applyFill="1" applyAlignment="1">
      <alignment horizontal="left" vertical="center"/>
    </xf>
    <xf numFmtId="0" fontId="1" fillId="2" borderId="0" xfId="0" applyFont="1" applyFill="1" applyAlignment="1">
      <alignment horizontal="left" vertical="top"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6" fillId="2" borderId="0" xfId="0" applyFont="1" applyFill="1" applyAlignment="1">
      <alignment horizontal="left" vertical="center" wrapText="1"/>
    </xf>
    <xf numFmtId="0" fontId="3" fillId="2" borderId="0" xfId="0" applyFont="1" applyFill="1" applyAlignment="1">
      <alignment horizontal="left" wrapText="1"/>
    </xf>
    <xf numFmtId="0" fontId="3" fillId="0" borderId="1" xfId="0" applyFont="1" applyBorder="1" applyAlignment="1">
      <alignment horizontal="center" vertical="center" wrapText="1"/>
    </xf>
    <xf numFmtId="0" fontId="2" fillId="2" borderId="0" xfId="0" applyFont="1" applyFill="1" applyAlignment="1">
      <alignment wrapText="1"/>
    </xf>
    <xf numFmtId="0" fontId="28" fillId="2" borderId="0" xfId="0" applyFont="1" applyFill="1" applyAlignment="1">
      <alignment horizontal="left" vertical="top" wrapText="1"/>
    </xf>
    <xf numFmtId="0" fontId="3" fillId="2" borderId="1"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0" xfId="0" applyFont="1" applyFill="1" applyAlignment="1">
      <alignment horizontal="center" vertical="center" wrapText="1"/>
    </xf>
    <xf numFmtId="0" fontId="24" fillId="7" borderId="3" xfId="0" applyFont="1" applyFill="1" applyBorder="1" applyAlignment="1" applyProtection="1">
      <alignment horizontal="left" vertical="top" wrapText="1"/>
      <protection locked="0"/>
    </xf>
    <xf numFmtId="0" fontId="24" fillId="7" borderId="4" xfId="0" applyFont="1" applyFill="1" applyBorder="1" applyAlignment="1" applyProtection="1">
      <alignment horizontal="left" vertical="top" wrapText="1"/>
      <protection locked="0"/>
    </xf>
    <xf numFmtId="0" fontId="24" fillId="7" borderId="5" xfId="0" applyFont="1" applyFill="1" applyBorder="1" applyAlignment="1" applyProtection="1">
      <alignment horizontal="left" vertical="top" wrapText="1"/>
      <protection locked="0"/>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8" fillId="2" borderId="3" xfId="0" applyFont="1" applyFill="1" applyBorder="1" applyAlignment="1">
      <alignment horizontal="left" vertical="center" wrapText="1"/>
    </xf>
    <xf numFmtId="0" fontId="28" fillId="2" borderId="4" xfId="0" applyFont="1" applyFill="1" applyBorder="1" applyAlignment="1">
      <alignment horizontal="left" vertical="center" wrapText="1"/>
    </xf>
    <xf numFmtId="0" fontId="28" fillId="2" borderId="5" xfId="0" applyFont="1" applyFill="1" applyBorder="1" applyAlignment="1">
      <alignment horizontal="left" vertical="center" wrapText="1"/>
    </xf>
    <xf numFmtId="0" fontId="51" fillId="2" borderId="1" xfId="0" applyFont="1" applyFill="1" applyBorder="1" applyAlignment="1">
      <alignment horizontal="left" vertical="center" wrapText="1"/>
    </xf>
    <xf numFmtId="0" fontId="35" fillId="7" borderId="3" xfId="0" applyFont="1" applyFill="1" applyBorder="1" applyAlignment="1" applyProtection="1">
      <alignment horizontal="center" vertical="center" wrapText="1"/>
      <protection locked="0"/>
    </xf>
    <xf numFmtId="0" fontId="35" fillId="7" borderId="4" xfId="0" applyFont="1" applyFill="1" applyBorder="1" applyAlignment="1" applyProtection="1">
      <alignment horizontal="center" vertical="center" wrapText="1"/>
      <protection locked="0"/>
    </xf>
    <xf numFmtId="0" fontId="35" fillId="7" borderId="5" xfId="0" applyFont="1" applyFill="1" applyBorder="1" applyAlignment="1" applyProtection="1">
      <alignment horizontal="center" vertical="center" wrapText="1"/>
      <protection locked="0"/>
    </xf>
    <xf numFmtId="0" fontId="1" fillId="2" borderId="15" xfId="0" applyFont="1" applyFill="1" applyBorder="1" applyAlignment="1">
      <alignment horizontal="left" vertical="center" wrapText="1"/>
    </xf>
    <xf numFmtId="0" fontId="1" fillId="2" borderId="0" xfId="0" applyFont="1" applyFill="1" applyAlignment="1">
      <alignment horizontal="center" vertical="center"/>
    </xf>
    <xf numFmtId="0" fontId="1" fillId="2" borderId="0" xfId="0" applyFont="1" applyFill="1" applyAlignment="1">
      <alignment horizontal="center"/>
    </xf>
    <xf numFmtId="0" fontId="1" fillId="2" borderId="1" xfId="0" applyFont="1" applyFill="1" applyBorder="1" applyAlignment="1">
      <alignment horizontal="center" vertical="center" wrapText="1"/>
    </xf>
    <xf numFmtId="0" fontId="31" fillId="10" borderId="1" xfId="0" applyFont="1" applyFill="1" applyBorder="1" applyAlignment="1" applyProtection="1">
      <alignment horizontal="left" vertical="top" wrapText="1"/>
      <protection locked="0"/>
    </xf>
    <xf numFmtId="0" fontId="1" fillId="2" borderId="1" xfId="0" applyFont="1" applyFill="1" applyBorder="1" applyAlignment="1">
      <alignment horizontal="left" vertical="center" wrapText="1"/>
    </xf>
    <xf numFmtId="0" fontId="28" fillId="2" borderId="1" xfId="0" applyFont="1" applyFill="1" applyBorder="1" applyAlignment="1">
      <alignment horizontal="left" vertical="center" wrapText="1"/>
    </xf>
    <xf numFmtId="0" fontId="28" fillId="2" borderId="11" xfId="0" applyFont="1" applyFill="1" applyBorder="1" applyAlignment="1">
      <alignment horizontal="left" vertical="center" wrapText="1"/>
    </xf>
    <xf numFmtId="0" fontId="51" fillId="2" borderId="0" xfId="0" applyFont="1" applyFill="1" applyAlignment="1">
      <alignment horizontal="left" vertical="center" wrapText="1"/>
    </xf>
    <xf numFmtId="0" fontId="24" fillId="7" borderId="1" xfId="0" applyFont="1" applyFill="1" applyBorder="1" applyAlignment="1" applyProtection="1">
      <alignment horizontal="left" vertical="top" wrapText="1"/>
      <protection locked="0"/>
    </xf>
    <xf numFmtId="0" fontId="31" fillId="7" borderId="1" xfId="0" applyFont="1" applyFill="1" applyBorder="1" applyAlignment="1" applyProtection="1">
      <alignment horizontal="right" vertical="top" wrapText="1"/>
      <protection locked="0"/>
    </xf>
    <xf numFmtId="0" fontId="1" fillId="2" borderId="1" xfId="0" applyFont="1" applyFill="1" applyBorder="1" applyAlignment="1">
      <alignment horizontal="left" wrapText="1"/>
    </xf>
    <xf numFmtId="14" fontId="31" fillId="10" borderId="1" xfId="0" applyNumberFormat="1"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31" fillId="7" borderId="1" xfId="0" applyFont="1" applyFill="1" applyBorder="1" applyAlignment="1" applyProtection="1">
      <alignment horizontal="left" vertical="top" wrapText="1"/>
      <protection locked="0"/>
    </xf>
    <xf numFmtId="0" fontId="64" fillId="6" borderId="16" xfId="0" applyFont="1" applyFill="1" applyBorder="1" applyAlignment="1">
      <alignment horizontal="center" vertical="center" wrapText="1"/>
    </xf>
    <xf numFmtId="0" fontId="64" fillId="6" borderId="0" xfId="0" applyFont="1" applyFill="1" applyAlignment="1">
      <alignment horizontal="center" vertical="center" wrapText="1"/>
    </xf>
    <xf numFmtId="0" fontId="28" fillId="2" borderId="0" xfId="0" applyFont="1" applyFill="1" applyAlignment="1">
      <alignment horizontal="left" wrapText="1"/>
    </xf>
    <xf numFmtId="0" fontId="1" fillId="2" borderId="0" xfId="0" applyFont="1" applyFill="1" applyAlignment="1">
      <alignment horizontal="left" vertical="center"/>
    </xf>
    <xf numFmtId="0" fontId="62" fillId="7" borderId="3" xfId="0" applyFont="1" applyFill="1" applyBorder="1" applyAlignment="1" applyProtection="1">
      <alignment horizontal="center" vertical="center"/>
      <protection locked="0"/>
    </xf>
    <xf numFmtId="0" fontId="62" fillId="7" borderId="5" xfId="0" applyFont="1" applyFill="1" applyBorder="1" applyAlignment="1" applyProtection="1">
      <alignment horizontal="center" vertical="center"/>
      <protection locked="0"/>
    </xf>
    <xf numFmtId="0" fontId="62" fillId="7" borderId="1" xfId="0" applyFont="1" applyFill="1" applyBorder="1" applyAlignment="1" applyProtection="1">
      <alignment horizontal="center" vertical="center"/>
      <protection locked="0"/>
    </xf>
    <xf numFmtId="0" fontId="24" fillId="7" borderId="3" xfId="0" applyFont="1" applyFill="1" applyBorder="1" applyAlignment="1" applyProtection="1">
      <alignment horizontal="left" vertical="center" wrapText="1"/>
      <protection locked="0"/>
    </xf>
    <xf numFmtId="0" fontId="24" fillId="7" borderId="4" xfId="0" applyFont="1" applyFill="1" applyBorder="1" applyAlignment="1" applyProtection="1">
      <alignment horizontal="left" vertical="center" wrapText="1"/>
      <protection locked="0"/>
    </xf>
    <xf numFmtId="0" fontId="24" fillId="7" borderId="5" xfId="0" applyFont="1" applyFill="1" applyBorder="1" applyAlignment="1" applyProtection="1">
      <alignment horizontal="left" vertical="center" wrapText="1"/>
      <protection locked="0"/>
    </xf>
    <xf numFmtId="0" fontId="28" fillId="2" borderId="0" xfId="0" applyFont="1" applyFill="1" applyAlignment="1">
      <alignment horizontal="left" vertical="center"/>
    </xf>
    <xf numFmtId="0" fontId="47" fillId="2" borderId="0" xfId="0" applyFont="1" applyFill="1" applyAlignment="1">
      <alignment horizontal="left" vertical="center" wrapText="1"/>
    </xf>
    <xf numFmtId="0" fontId="47" fillId="2" borderId="0" xfId="0" applyFont="1" applyFill="1" applyAlignment="1">
      <alignment horizontal="left" vertical="center"/>
    </xf>
    <xf numFmtId="0" fontId="47" fillId="0" borderId="1" xfId="0" applyFont="1" applyBorder="1" applyAlignment="1">
      <alignment horizontal="center" vertical="center" wrapText="1"/>
    </xf>
    <xf numFmtId="0" fontId="47" fillId="0" borderId="1" xfId="0" applyFont="1" applyBorder="1" applyAlignment="1">
      <alignment horizontal="center" vertical="center" textRotation="90" wrapText="1"/>
    </xf>
    <xf numFmtId="0" fontId="47" fillId="0" borderId="1" xfId="0" applyFont="1" applyBorder="1" applyAlignment="1">
      <alignment vertical="center" textRotation="90" wrapText="1"/>
    </xf>
    <xf numFmtId="0" fontId="28" fillId="0" borderId="1" xfId="0" applyFont="1" applyBorder="1" applyAlignment="1">
      <alignment horizontal="center" vertical="center" wrapText="1"/>
    </xf>
    <xf numFmtId="0" fontId="28" fillId="2" borderId="1" xfId="0" applyFont="1" applyFill="1" applyBorder="1" applyAlignment="1">
      <alignment vertical="center" wrapText="1"/>
    </xf>
    <xf numFmtId="0" fontId="35" fillId="7" borderId="3" xfId="0" applyFont="1" applyFill="1" applyBorder="1" applyAlignment="1" applyProtection="1">
      <alignment horizontal="center" vertical="center"/>
      <protection locked="0"/>
    </xf>
    <xf numFmtId="0" fontId="35" fillId="7" borderId="4" xfId="0" applyFont="1" applyFill="1" applyBorder="1" applyAlignment="1" applyProtection="1">
      <alignment horizontal="center" vertical="center"/>
      <protection locked="0"/>
    </xf>
    <xf numFmtId="0" fontId="35" fillId="7" borderId="5" xfId="0" applyFont="1" applyFill="1" applyBorder="1" applyAlignment="1" applyProtection="1">
      <alignment horizontal="center" vertical="center"/>
      <protection locked="0"/>
    </xf>
    <xf numFmtId="0" fontId="1" fillId="2" borderId="1"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35" fillId="7" borderId="10" xfId="0" applyFont="1" applyFill="1" applyBorder="1" applyAlignment="1" applyProtection="1">
      <alignment horizontal="center" vertical="center"/>
      <protection locked="0"/>
    </xf>
    <xf numFmtId="0" fontId="35" fillId="7" borderId="11" xfId="0" applyFont="1" applyFill="1" applyBorder="1" applyAlignment="1" applyProtection="1">
      <alignment horizontal="center" vertical="center"/>
      <protection locked="0"/>
    </xf>
    <xf numFmtId="0" fontId="35" fillId="7" borderId="12" xfId="0" applyFont="1" applyFill="1" applyBorder="1" applyAlignment="1" applyProtection="1">
      <alignment horizontal="center" vertical="center"/>
      <protection locked="0"/>
    </xf>
    <xf numFmtId="0" fontId="32" fillId="2" borderId="1" xfId="0" applyFont="1" applyFill="1" applyBorder="1" applyAlignment="1">
      <alignment horizontal="left" vertical="center" wrapText="1"/>
    </xf>
    <xf numFmtId="0" fontId="31" fillId="7" borderId="3" xfId="0" applyFont="1" applyFill="1" applyBorder="1" applyAlignment="1" applyProtection="1">
      <alignment horizontal="left" vertical="center"/>
      <protection locked="0"/>
    </xf>
    <xf numFmtId="0" fontId="31" fillId="7" borderId="4" xfId="0" applyFont="1" applyFill="1" applyBorder="1" applyAlignment="1" applyProtection="1">
      <alignment horizontal="left" vertical="center"/>
      <protection locked="0"/>
    </xf>
    <xf numFmtId="0" fontId="31" fillId="7" borderId="5" xfId="0" applyFont="1" applyFill="1" applyBorder="1" applyAlignment="1" applyProtection="1">
      <alignment horizontal="left" vertical="center"/>
      <protection locked="0"/>
    </xf>
    <xf numFmtId="0" fontId="58" fillId="0" borderId="1" xfId="0" applyFont="1" applyBorder="1" applyAlignment="1">
      <alignment horizontal="left" vertical="center" wrapText="1"/>
    </xf>
    <xf numFmtId="0" fontId="31" fillId="10" borderId="4" xfId="0" applyFont="1" applyFill="1" applyBorder="1" applyAlignment="1" applyProtection="1">
      <alignment horizontal="left" vertical="top" wrapText="1"/>
      <protection locked="0"/>
    </xf>
    <xf numFmtId="0" fontId="28" fillId="2" borderId="14" xfId="0" applyFont="1" applyFill="1" applyBorder="1" applyAlignment="1">
      <alignment horizontal="left" vertical="center" wrapText="1"/>
    </xf>
    <xf numFmtId="0" fontId="28" fillId="2" borderId="0" xfId="0" applyFont="1" applyFill="1" applyAlignment="1">
      <alignment horizontal="left"/>
    </xf>
    <xf numFmtId="0" fontId="28" fillId="2" borderId="14" xfId="0" applyFont="1" applyFill="1" applyBorder="1" applyAlignment="1">
      <alignment horizontal="left"/>
    </xf>
    <xf numFmtId="0" fontId="24" fillId="7" borderId="1" xfId="0" applyFont="1" applyFill="1" applyBorder="1" applyAlignment="1" applyProtection="1">
      <alignment horizontal="center" vertical="center" wrapText="1"/>
      <protection locked="0"/>
    </xf>
    <xf numFmtId="0" fontId="28" fillId="0" borderId="0" xfId="0" applyFont="1" applyAlignment="1">
      <alignment horizontal="left" vertical="center" wrapText="1"/>
    </xf>
    <xf numFmtId="0" fontId="31" fillId="7" borderId="3" xfId="0" applyFont="1" applyFill="1" applyBorder="1" applyAlignment="1" applyProtection="1">
      <alignment horizontal="center" vertical="top" wrapText="1"/>
      <protection locked="0"/>
    </xf>
    <xf numFmtId="0" fontId="31" fillId="7" borderId="4" xfId="0" applyFont="1" applyFill="1" applyBorder="1" applyAlignment="1" applyProtection="1">
      <alignment horizontal="center" vertical="top" wrapText="1"/>
      <protection locked="0"/>
    </xf>
    <xf numFmtId="0" fontId="31" fillId="7" borderId="5" xfId="0" applyFont="1" applyFill="1" applyBorder="1" applyAlignment="1" applyProtection="1">
      <alignment horizontal="center" vertical="top" wrapText="1"/>
      <protection locked="0"/>
    </xf>
    <xf numFmtId="0" fontId="4" fillId="2" borderId="1" xfId="0" applyFont="1" applyFill="1" applyBorder="1" applyAlignment="1">
      <alignment horizontal="left" vertical="center" wrapText="1"/>
    </xf>
    <xf numFmtId="0" fontId="1" fillId="2" borderId="1" xfId="0" applyFont="1" applyFill="1" applyBorder="1" applyAlignment="1">
      <alignment horizontal="center" vertical="center" textRotation="90" wrapText="1"/>
    </xf>
    <xf numFmtId="0" fontId="28"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1" fillId="7" borderId="1" xfId="0" applyFont="1" applyFill="1" applyBorder="1" applyAlignment="1" applyProtection="1">
      <alignment horizontal="center" vertical="center" wrapText="1"/>
      <protection locked="0"/>
    </xf>
    <xf numFmtId="0" fontId="62" fillId="0" borderId="5" xfId="0" applyFont="1" applyBorder="1" applyAlignment="1">
      <alignment horizontal="left" vertical="center" wrapText="1"/>
    </xf>
    <xf numFmtId="0" fontId="28" fillId="0" borderId="0" xfId="0" applyFont="1" applyAlignment="1">
      <alignment horizontal="left" wrapText="1"/>
    </xf>
    <xf numFmtId="0" fontId="28" fillId="2" borderId="5" xfId="0" applyFont="1" applyFill="1" applyBorder="1" applyAlignment="1">
      <alignment horizontal="center" vertical="center" wrapText="1"/>
    </xf>
    <xf numFmtId="0" fontId="28" fillId="0" borderId="11" xfId="0" applyFont="1" applyBorder="1" applyAlignment="1">
      <alignment horizontal="left" vertical="center" wrapText="1"/>
    </xf>
    <xf numFmtId="0" fontId="31" fillId="7" borderId="3" xfId="0" applyFont="1" applyFill="1" applyBorder="1" applyAlignment="1" applyProtection="1">
      <alignment horizontal="center"/>
      <protection locked="0"/>
    </xf>
    <xf numFmtId="0" fontId="31" fillId="7" borderId="4" xfId="0" applyFont="1" applyFill="1" applyBorder="1" applyAlignment="1" applyProtection="1">
      <alignment horizontal="center"/>
      <protection locked="0"/>
    </xf>
    <xf numFmtId="0" fontId="31" fillId="7" borderId="5" xfId="0" applyFont="1" applyFill="1" applyBorder="1" applyAlignment="1" applyProtection="1">
      <alignment horizontal="center"/>
      <protection locked="0"/>
    </xf>
    <xf numFmtId="0" fontId="1" fillId="2" borderId="14" xfId="0" applyFont="1" applyFill="1" applyBorder="1" applyAlignment="1">
      <alignment horizontal="left" vertical="center" wrapText="1"/>
    </xf>
    <xf numFmtId="0" fontId="2" fillId="2" borderId="0" xfId="0" applyFont="1" applyFill="1" applyAlignment="1">
      <alignment horizontal="left" vertical="center" wrapText="1"/>
    </xf>
    <xf numFmtId="0" fontId="28" fillId="0" borderId="0" xfId="0" applyFont="1" applyAlignment="1">
      <alignment horizontal="left" vertical="center"/>
    </xf>
    <xf numFmtId="0" fontId="47" fillId="2" borderId="1"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15" fillId="5" borderId="0" xfId="0" applyFont="1" applyFill="1" applyAlignment="1">
      <alignment horizontal="center" vertical="center" wrapText="1"/>
    </xf>
    <xf numFmtId="0" fontId="51" fillId="0" borderId="1" xfId="0" applyFont="1" applyBorder="1" applyAlignment="1">
      <alignment horizontal="left" vertical="center"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47" fillId="0" borderId="0" xfId="0" applyFont="1" applyAlignment="1">
      <alignment horizontal="left" vertical="center" wrapText="1"/>
    </xf>
    <xf numFmtId="0" fontId="47" fillId="2" borderId="2" xfId="0" applyFont="1" applyFill="1" applyBorder="1" applyAlignment="1">
      <alignment horizontal="center" vertical="center" wrapText="1"/>
    </xf>
    <xf numFmtId="0" fontId="47" fillId="2" borderId="7" xfId="0" applyFont="1" applyFill="1" applyBorder="1" applyAlignment="1">
      <alignment horizontal="center" vertical="center" wrapText="1"/>
    </xf>
    <xf numFmtId="0" fontId="47" fillId="0" borderId="11" xfId="0" applyFont="1" applyBorder="1" applyAlignment="1">
      <alignment horizontal="left" wrapText="1"/>
    </xf>
    <xf numFmtId="0" fontId="47" fillId="0" borderId="0" xfId="0" applyFont="1" applyAlignment="1">
      <alignment horizontal="left" wrapText="1"/>
    </xf>
    <xf numFmtId="0" fontId="1" fillId="2" borderId="13" xfId="0" applyFont="1" applyFill="1" applyBorder="1" applyAlignment="1">
      <alignment horizontal="center"/>
    </xf>
    <xf numFmtId="0" fontId="28" fillId="7" borderId="3" xfId="0" applyFont="1" applyFill="1" applyBorder="1" applyAlignment="1" applyProtection="1">
      <alignment horizontal="center" vertical="center" wrapText="1"/>
      <protection locked="0"/>
    </xf>
    <xf numFmtId="0" fontId="28" fillId="7" borderId="5" xfId="0" applyFont="1" applyFill="1" applyBorder="1" applyAlignment="1" applyProtection="1">
      <alignment horizontal="center" vertical="center" wrapText="1"/>
      <protection locked="0"/>
    </xf>
    <xf numFmtId="0" fontId="28" fillId="2" borderId="3" xfId="0" applyFont="1" applyFill="1" applyBorder="1" applyAlignment="1">
      <alignment horizontal="center" vertical="center"/>
    </xf>
    <xf numFmtId="0" fontId="28" fillId="2" borderId="5" xfId="0" applyFont="1" applyFill="1" applyBorder="1" applyAlignment="1">
      <alignment horizontal="center" vertical="center"/>
    </xf>
    <xf numFmtId="0" fontId="56" fillId="0" borderId="0" xfId="0" applyFont="1" applyAlignment="1">
      <alignment horizontal="left"/>
    </xf>
    <xf numFmtId="0" fontId="31" fillId="7" borderId="3" xfId="0" applyFont="1" applyFill="1" applyBorder="1" applyAlignment="1" applyProtection="1">
      <alignment horizontal="left" vertical="center" wrapText="1"/>
      <protection locked="0"/>
    </xf>
    <xf numFmtId="0" fontId="31" fillId="7" borderId="5" xfId="0" applyFont="1" applyFill="1" applyBorder="1" applyAlignment="1" applyProtection="1">
      <alignment horizontal="left" vertical="center" wrapText="1"/>
      <protection locked="0"/>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8" fillId="2" borderId="11" xfId="0" applyFont="1" applyFill="1" applyBorder="1" applyAlignment="1">
      <alignment horizontal="left" wrapText="1"/>
    </xf>
    <xf numFmtId="0" fontId="1" fillId="2" borderId="14"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8" fillId="2" borderId="2" xfId="0" applyFont="1" applyFill="1" applyBorder="1" applyAlignment="1">
      <alignment horizontal="center" vertical="center"/>
    </xf>
    <xf numFmtId="0" fontId="28" fillId="2" borderId="6" xfId="0" applyFont="1" applyFill="1" applyBorder="1" applyAlignment="1">
      <alignment horizontal="center" vertical="center"/>
    </xf>
    <xf numFmtId="0" fontId="28" fillId="2" borderId="7" xfId="0" applyFont="1" applyFill="1" applyBorder="1" applyAlignment="1">
      <alignment horizontal="center" vertical="center"/>
    </xf>
    <xf numFmtId="0" fontId="28" fillId="2" borderId="1" xfId="0" applyFont="1" applyFill="1" applyBorder="1" applyAlignment="1">
      <alignment horizontal="left"/>
    </xf>
    <xf numFmtId="0" fontId="28" fillId="2" borderId="10" xfId="0" applyFont="1" applyFill="1" applyBorder="1" applyAlignment="1">
      <alignment horizontal="center" vertical="center"/>
    </xf>
    <xf numFmtId="0" fontId="28" fillId="2" borderId="13" xfId="0" applyFont="1" applyFill="1" applyBorder="1" applyAlignment="1">
      <alignment horizontal="center" vertical="center"/>
    </xf>
    <xf numFmtId="0" fontId="28" fillId="2" borderId="8" xfId="0" applyFont="1" applyFill="1" applyBorder="1" applyAlignment="1">
      <alignment horizontal="center" vertical="center"/>
    </xf>
    <xf numFmtId="0" fontId="28" fillId="0" borderId="1" xfId="0" applyFont="1" applyBorder="1" applyAlignment="1">
      <alignment horizontal="left" vertical="center" wrapText="1"/>
    </xf>
    <xf numFmtId="0" fontId="2" fillId="7" borderId="3" xfId="0" applyFont="1" applyFill="1" applyBorder="1" applyAlignment="1" applyProtection="1">
      <alignment horizontal="left" vertical="top" wrapText="1"/>
      <protection locked="0"/>
    </xf>
    <xf numFmtId="0" fontId="2" fillId="7" borderId="4" xfId="0" applyFont="1" applyFill="1" applyBorder="1" applyAlignment="1" applyProtection="1">
      <alignment horizontal="left" vertical="top" wrapText="1"/>
      <protection locked="0"/>
    </xf>
    <xf numFmtId="0" fontId="2" fillId="7" borderId="5" xfId="0" applyFont="1" applyFill="1" applyBorder="1" applyAlignment="1" applyProtection="1">
      <alignment horizontal="left" vertical="top" wrapText="1"/>
      <protection locked="0"/>
    </xf>
    <xf numFmtId="0" fontId="31" fillId="7" borderId="3" xfId="0" applyFont="1" applyFill="1" applyBorder="1" applyAlignment="1" applyProtection="1">
      <alignment horizontal="left"/>
      <protection locked="0"/>
    </xf>
    <xf numFmtId="0" fontId="31" fillId="7" borderId="5" xfId="0" applyFont="1" applyFill="1" applyBorder="1" applyAlignment="1" applyProtection="1">
      <alignment horizontal="left"/>
      <protection locked="0"/>
    </xf>
    <xf numFmtId="0" fontId="52" fillId="2" borderId="11" xfId="0" applyFont="1" applyFill="1" applyBorder="1" applyAlignment="1">
      <alignment horizontal="left" vertical="center"/>
    </xf>
    <xf numFmtId="0" fontId="28" fillId="0" borderId="15" xfId="0" applyFont="1" applyBorder="1" applyAlignment="1">
      <alignment horizontal="left" vertical="center" wrapText="1"/>
    </xf>
    <xf numFmtId="0" fontId="47" fillId="2" borderId="3" xfId="0" applyFont="1" applyFill="1" applyBorder="1" applyAlignment="1">
      <alignment horizontal="center" vertical="center" wrapText="1"/>
    </xf>
    <xf numFmtId="0" fontId="47" fillId="2" borderId="4" xfId="0" applyFont="1" applyFill="1" applyBorder="1" applyAlignment="1">
      <alignment horizontal="center" vertical="center" wrapText="1"/>
    </xf>
    <xf numFmtId="0" fontId="47" fillId="2" borderId="5" xfId="0" applyFont="1" applyFill="1" applyBorder="1" applyAlignment="1">
      <alignment horizontal="center" vertical="center" wrapText="1"/>
    </xf>
    <xf numFmtId="0" fontId="2" fillId="2" borderId="11" xfId="0" applyFont="1" applyFill="1" applyBorder="1" applyAlignment="1">
      <alignment horizontal="left" vertical="center" wrapText="1"/>
    </xf>
    <xf numFmtId="0" fontId="32" fillId="2" borderId="3"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62" fillId="7" borderId="3" xfId="0" applyFont="1" applyFill="1" applyBorder="1" applyAlignment="1" applyProtection="1">
      <alignment horizontal="center" vertical="center" wrapText="1"/>
      <protection locked="0"/>
    </xf>
    <xf numFmtId="0" fontId="62" fillId="7" borderId="5" xfId="0" applyFont="1" applyFill="1" applyBorder="1" applyAlignment="1" applyProtection="1">
      <alignment horizontal="center" vertical="center" wrapText="1"/>
      <protection locked="0"/>
    </xf>
    <xf numFmtId="0" fontId="32" fillId="2" borderId="1"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10"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2" borderId="8" xfId="0" applyFont="1" applyFill="1" applyBorder="1" applyAlignment="1">
      <alignment horizontal="center"/>
    </xf>
    <xf numFmtId="0" fontId="31" fillId="7" borderId="3" xfId="0" applyFont="1" applyFill="1" applyBorder="1" applyAlignment="1" applyProtection="1">
      <alignment horizontal="right" vertical="center"/>
      <protection locked="0"/>
    </xf>
    <xf numFmtId="0" fontId="31" fillId="7" borderId="4" xfId="0" applyFont="1" applyFill="1" applyBorder="1" applyAlignment="1" applyProtection="1">
      <alignment horizontal="right" vertical="center"/>
      <protection locked="0"/>
    </xf>
    <xf numFmtId="0" fontId="31" fillId="7" borderId="5" xfId="0" applyFont="1" applyFill="1" applyBorder="1" applyAlignment="1" applyProtection="1">
      <alignment horizontal="right" vertical="center"/>
      <protection locked="0"/>
    </xf>
    <xf numFmtId="0" fontId="24" fillId="10" borderId="3" xfId="0" applyFont="1" applyFill="1" applyBorder="1" applyAlignment="1" applyProtection="1">
      <alignment horizontal="left" vertical="center" wrapText="1"/>
      <protection locked="0"/>
    </xf>
    <xf numFmtId="0" fontId="24" fillId="10" borderId="5" xfId="0" applyFont="1" applyFill="1" applyBorder="1" applyAlignment="1" applyProtection="1">
      <alignment horizontal="left" vertical="center" wrapText="1"/>
      <protection locked="0"/>
    </xf>
    <xf numFmtId="14" fontId="31" fillId="7" borderId="1" xfId="0" applyNumberFormat="1" applyFont="1" applyFill="1" applyBorder="1" applyAlignment="1" applyProtection="1">
      <alignment horizontal="left" vertical="center" wrapText="1"/>
      <protection locked="0"/>
    </xf>
    <xf numFmtId="0" fontId="31" fillId="7" borderId="1" xfId="0" applyFont="1" applyFill="1" applyBorder="1" applyAlignment="1" applyProtection="1">
      <alignment horizontal="left" vertical="center" wrapText="1"/>
      <protection locked="0"/>
    </xf>
    <xf numFmtId="0" fontId="1" fillId="2" borderId="11"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31" fillId="7" borderId="3" xfId="0" applyFont="1" applyFill="1" applyBorder="1" applyAlignment="1" applyProtection="1">
      <alignment horizontal="center" vertical="center"/>
      <protection locked="0"/>
    </xf>
    <xf numFmtId="0" fontId="31" fillId="7" borderId="4" xfId="0" applyFont="1" applyFill="1" applyBorder="1" applyAlignment="1" applyProtection="1">
      <alignment horizontal="center" vertical="center"/>
      <protection locked="0"/>
    </xf>
    <xf numFmtId="0" fontId="31" fillId="7" borderId="5" xfId="0" applyFont="1" applyFill="1" applyBorder="1" applyAlignment="1" applyProtection="1">
      <alignment horizontal="center" vertical="center"/>
      <protection locked="0"/>
    </xf>
    <xf numFmtId="14" fontId="31" fillId="7" borderId="3" xfId="0" applyNumberFormat="1" applyFont="1" applyFill="1" applyBorder="1" applyAlignment="1" applyProtection="1">
      <alignment horizontal="left" vertical="center" wrapText="1"/>
      <protection locked="0"/>
    </xf>
    <xf numFmtId="14" fontId="31" fillId="7" borderId="4" xfId="0" applyNumberFormat="1" applyFont="1" applyFill="1" applyBorder="1" applyAlignment="1" applyProtection="1">
      <alignment horizontal="left" vertical="center" wrapText="1"/>
      <protection locked="0"/>
    </xf>
    <xf numFmtId="14" fontId="31" fillId="7" borderId="5" xfId="0" applyNumberFormat="1" applyFont="1" applyFill="1" applyBorder="1" applyAlignment="1" applyProtection="1">
      <alignment horizontal="left" vertical="center" wrapText="1"/>
      <protection locked="0"/>
    </xf>
    <xf numFmtId="0" fontId="31" fillId="7" borderId="4" xfId="0" applyFont="1" applyFill="1" applyBorder="1" applyAlignment="1" applyProtection="1">
      <alignment horizontal="left" vertical="center" wrapText="1"/>
      <protection locked="0"/>
    </xf>
    <xf numFmtId="0" fontId="1" fillId="2" borderId="11" xfId="0" applyFont="1" applyFill="1" applyBorder="1" applyAlignment="1">
      <alignment horizontal="left" vertical="center"/>
    </xf>
    <xf numFmtId="0" fontId="60" fillId="7" borderId="8" xfId="0" applyFont="1" applyFill="1" applyBorder="1" applyAlignment="1" applyProtection="1">
      <alignment horizontal="center" vertical="top" wrapText="1"/>
      <protection locked="0"/>
    </xf>
    <xf numFmtId="0" fontId="60" fillId="7" borderId="15" xfId="0" applyFont="1" applyFill="1" applyBorder="1" applyAlignment="1" applyProtection="1">
      <alignment horizontal="center" vertical="top" wrapText="1"/>
      <protection locked="0"/>
    </xf>
    <xf numFmtId="0" fontId="60" fillId="7" borderId="4" xfId="0" applyFont="1" applyFill="1" applyBorder="1" applyAlignment="1" applyProtection="1">
      <alignment horizontal="center" vertical="top" wrapText="1"/>
      <protection locked="0"/>
    </xf>
    <xf numFmtId="0" fontId="60" fillId="7" borderId="5" xfId="0" applyFont="1" applyFill="1" applyBorder="1" applyAlignment="1" applyProtection="1">
      <alignment horizontal="center" vertical="top" wrapText="1"/>
      <protection locked="0"/>
    </xf>
    <xf numFmtId="0" fontId="60" fillId="7" borderId="1" xfId="0" applyFont="1" applyFill="1" applyBorder="1" applyAlignment="1" applyProtection="1">
      <alignment horizontal="center" vertical="center"/>
      <protection locked="0"/>
    </xf>
    <xf numFmtId="0" fontId="24" fillId="7" borderId="1" xfId="0" applyFont="1" applyFill="1" applyBorder="1" applyAlignment="1" applyProtection="1">
      <alignment horizontal="left" vertical="center" wrapText="1"/>
      <protection locked="0"/>
    </xf>
    <xf numFmtId="0" fontId="24" fillId="10" borderId="1" xfId="0" applyFont="1" applyFill="1" applyBorder="1" applyAlignment="1" applyProtection="1">
      <alignment horizontal="left" vertical="center" wrapText="1"/>
      <protection locked="0"/>
    </xf>
    <xf numFmtId="0" fontId="1" fillId="2" borderId="1" xfId="0" applyFont="1" applyFill="1" applyBorder="1" applyAlignment="1">
      <alignment horizontal="center"/>
    </xf>
    <xf numFmtId="0" fontId="2" fillId="2" borderId="11" xfId="0" applyFont="1" applyFill="1" applyBorder="1" applyAlignment="1">
      <alignment horizontal="left" vertical="center"/>
    </xf>
    <xf numFmtId="0" fontId="24" fillId="7" borderId="1" xfId="0" applyFont="1" applyFill="1" applyBorder="1" applyAlignment="1" applyProtection="1">
      <alignment horizontal="center" wrapText="1"/>
      <protection locked="0"/>
    </xf>
    <xf numFmtId="0" fontId="19" fillId="2" borderId="0" xfId="0" applyFont="1" applyFill="1" applyAlignment="1">
      <alignment horizontal="center" vertical="center"/>
    </xf>
    <xf numFmtId="0" fontId="0" fillId="2" borderId="0" xfId="0" applyFill="1" applyAlignment="1">
      <alignment horizontal="center" vertical="center"/>
    </xf>
    <xf numFmtId="0" fontId="5" fillId="2" borderId="11" xfId="0" applyFont="1" applyFill="1" applyBorder="1" applyAlignment="1">
      <alignment horizontal="center" vertical="center"/>
    </xf>
    <xf numFmtId="0" fontId="1" fillId="2" borderId="0" xfId="0" applyFont="1" applyFill="1" applyAlignment="1">
      <alignment horizontal="left" wrapText="1"/>
    </xf>
    <xf numFmtId="0" fontId="31" fillId="7" borderId="1" xfId="0" applyFont="1" applyFill="1" applyBorder="1" applyAlignment="1" applyProtection="1">
      <alignment horizontal="left"/>
      <protection locked="0"/>
    </xf>
    <xf numFmtId="0" fontId="31" fillId="7" borderId="10" xfId="0" applyFont="1" applyFill="1" applyBorder="1" applyAlignment="1" applyProtection="1">
      <alignment horizontal="left" vertical="center" wrapText="1"/>
      <protection locked="0"/>
    </xf>
    <xf numFmtId="0" fontId="31" fillId="7" borderId="11" xfId="0" applyFont="1" applyFill="1" applyBorder="1" applyAlignment="1" applyProtection="1">
      <alignment horizontal="left" vertical="center" wrapText="1"/>
      <protection locked="0"/>
    </xf>
    <xf numFmtId="0" fontId="24" fillId="7" borderId="1" xfId="0" applyFont="1" applyFill="1" applyBorder="1" applyAlignment="1" applyProtection="1">
      <alignment horizontal="center" vertical="center"/>
      <protection locked="0"/>
    </xf>
    <xf numFmtId="0" fontId="0" fillId="2" borderId="13" xfId="0" applyFill="1" applyBorder="1" applyAlignment="1">
      <alignment horizontal="center"/>
    </xf>
    <xf numFmtId="0" fontId="0" fillId="2" borderId="0" xfId="0" applyFill="1" applyAlignment="1">
      <alignment horizontal="center"/>
    </xf>
    <xf numFmtId="0" fontId="19" fillId="2" borderId="11" xfId="0" applyFont="1" applyFill="1" applyBorder="1" applyAlignment="1">
      <alignment horizontal="left" vertical="center" wrapText="1"/>
    </xf>
    <xf numFmtId="0" fontId="57" fillId="0" borderId="0" xfId="0" applyFont="1" applyAlignment="1">
      <alignment horizontal="left" vertical="center" wrapText="1"/>
    </xf>
    <xf numFmtId="0" fontId="32" fillId="2" borderId="1" xfId="0" applyFont="1" applyFill="1" applyBorder="1" applyAlignment="1">
      <alignment horizontal="left" vertical="center" wrapText="1" indent="1"/>
    </xf>
    <xf numFmtId="0" fontId="9" fillId="2" borderId="0" xfId="0" applyFont="1" applyFill="1" applyAlignment="1">
      <alignment horizontal="center" vertical="center"/>
    </xf>
    <xf numFmtId="14" fontId="31" fillId="7" borderId="1" xfId="0" applyNumberFormat="1" applyFont="1" applyFill="1" applyBorder="1" applyAlignment="1" applyProtection="1">
      <alignment horizontal="left"/>
      <protection locked="0"/>
    </xf>
    <xf numFmtId="0" fontId="28" fillId="2" borderId="0" xfId="0" applyFont="1" applyFill="1" applyAlignment="1">
      <alignment horizontal="left" vertical="center" wrapText="1" indent="2"/>
    </xf>
    <xf numFmtId="0" fontId="58" fillId="2" borderId="13" xfId="0" applyFont="1" applyFill="1" applyBorder="1" applyAlignment="1">
      <alignment horizontal="center"/>
    </xf>
    <xf numFmtId="0" fontId="58" fillId="2" borderId="0" xfId="0" applyFont="1" applyFill="1" applyAlignment="1">
      <alignment horizontal="center"/>
    </xf>
    <xf numFmtId="0" fontId="24" fillId="7" borderId="1" xfId="0" applyFont="1" applyFill="1" applyBorder="1" applyAlignment="1" applyProtection="1">
      <alignment horizontal="left" vertical="top"/>
      <protection locked="0"/>
    </xf>
    <xf numFmtId="0" fontId="28" fillId="0" borderId="0" xfId="0" applyFont="1" applyAlignment="1">
      <alignment vertical="center" wrapText="1"/>
    </xf>
    <xf numFmtId="0" fontId="31" fillId="10" borderId="3" xfId="0" applyFont="1" applyFill="1" applyBorder="1" applyAlignment="1" applyProtection="1">
      <alignment horizontal="center" vertical="center"/>
      <protection locked="0"/>
    </xf>
    <xf numFmtId="0" fontId="31" fillId="10" borderId="5" xfId="0" applyFont="1" applyFill="1" applyBorder="1" applyAlignment="1" applyProtection="1">
      <alignment horizontal="center" vertical="center"/>
      <protection locked="0"/>
    </xf>
    <xf numFmtId="3" fontId="24" fillId="7" borderId="3" xfId="0" applyNumberFormat="1" applyFont="1" applyFill="1" applyBorder="1" applyAlignment="1" applyProtection="1">
      <alignment horizontal="left" vertical="center"/>
      <protection locked="0"/>
    </xf>
    <xf numFmtId="0" fontId="24" fillId="7" borderId="4" xfId="0" applyFont="1" applyFill="1" applyBorder="1" applyAlignment="1" applyProtection="1">
      <alignment horizontal="left" vertical="center"/>
      <protection locked="0"/>
    </xf>
    <xf numFmtId="0" fontId="24" fillId="7" borderId="5" xfId="0" applyFont="1" applyFill="1" applyBorder="1" applyAlignment="1" applyProtection="1">
      <alignment horizontal="left" vertical="center"/>
      <protection locked="0"/>
    </xf>
    <xf numFmtId="0" fontId="1" fillId="2" borderId="0" xfId="0" applyFont="1" applyFill="1" applyAlignment="1">
      <alignment vertical="center" wrapText="1"/>
    </xf>
    <xf numFmtId="0" fontId="63" fillId="0" borderId="1" xfId="0" applyFont="1" applyBorder="1" applyAlignment="1">
      <alignment horizontal="left" vertical="center" wrapText="1"/>
    </xf>
    <xf numFmtId="0" fontId="44" fillId="2" borderId="0" xfId="0" applyFont="1" applyFill="1" applyAlignment="1">
      <alignment horizontal="center"/>
    </xf>
    <xf numFmtId="0" fontId="31" fillId="7" borderId="3" xfId="0" applyFont="1" applyFill="1" applyBorder="1" applyAlignment="1" applyProtection="1">
      <alignment horizontal="right" vertical="top"/>
      <protection locked="0"/>
    </xf>
    <xf numFmtId="0" fontId="31" fillId="7" borderId="5" xfId="0" applyFont="1" applyFill="1" applyBorder="1" applyAlignment="1" applyProtection="1">
      <alignment horizontal="right" vertical="top"/>
      <protection locked="0"/>
    </xf>
    <xf numFmtId="0" fontId="24" fillId="7" borderId="3" xfId="0" applyFont="1" applyFill="1" applyBorder="1" applyAlignment="1" applyProtection="1">
      <alignment horizontal="left" vertical="center"/>
      <protection locked="0"/>
    </xf>
    <xf numFmtId="0" fontId="13" fillId="2" borderId="0" xfId="0" applyFont="1" applyFill="1" applyAlignment="1">
      <alignment horizontal="center" vertical="center" wrapText="1"/>
    </xf>
    <xf numFmtId="0" fontId="31" fillId="7" borderId="1" xfId="0" applyFont="1" applyFill="1" applyBorder="1" applyAlignment="1" applyProtection="1">
      <alignment horizontal="left" vertical="top"/>
      <protection locked="0"/>
    </xf>
    <xf numFmtId="0" fontId="31" fillId="7" borderId="3" xfId="0" applyFont="1" applyFill="1" applyBorder="1" applyAlignment="1" applyProtection="1">
      <alignment horizontal="left" vertical="top"/>
      <protection locked="0"/>
    </xf>
    <xf numFmtId="0" fontId="31" fillId="7" borderId="5" xfId="0" applyFont="1" applyFill="1" applyBorder="1" applyAlignment="1" applyProtection="1">
      <alignment horizontal="left" vertical="top"/>
      <protection locked="0"/>
    </xf>
    <xf numFmtId="0" fontId="10" fillId="2" borderId="0" xfId="0" applyFont="1" applyFill="1" applyAlignment="1">
      <alignment horizontal="center" vertical="center" wrapText="1"/>
    </xf>
    <xf numFmtId="0" fontId="13" fillId="2" borderId="1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1" fillId="7" borderId="1" xfId="0" applyFont="1" applyFill="1" applyBorder="1" applyAlignment="1" applyProtection="1">
      <alignment horizontal="right" vertical="top"/>
      <protection locked="0"/>
    </xf>
    <xf numFmtId="0" fontId="31" fillId="7" borderId="4" xfId="0" applyFont="1" applyFill="1" applyBorder="1" applyAlignment="1" applyProtection="1">
      <alignment horizontal="right" vertical="top"/>
      <protection locked="0"/>
    </xf>
    <xf numFmtId="0" fontId="1" fillId="2" borderId="4" xfId="0" applyFont="1" applyFill="1" applyBorder="1" applyAlignment="1">
      <alignment horizontal="center" vertical="center"/>
    </xf>
    <xf numFmtId="0" fontId="0" fillId="2" borderId="11" xfId="0" applyFill="1" applyBorder="1" applyAlignment="1">
      <alignment horizontal="center"/>
    </xf>
    <xf numFmtId="0" fontId="1" fillId="2" borderId="14" xfId="0" applyFont="1" applyFill="1" applyBorder="1" applyAlignment="1">
      <alignment horizontal="left" vertical="center"/>
    </xf>
    <xf numFmtId="14" fontId="31" fillId="7" borderId="3" xfId="0" applyNumberFormat="1" applyFont="1" applyFill="1" applyBorder="1" applyAlignment="1" applyProtection="1">
      <alignment horizontal="center" vertical="top" wrapText="1"/>
      <protection locked="0"/>
    </xf>
    <xf numFmtId="14" fontId="31" fillId="7" borderId="5" xfId="0" applyNumberFormat="1" applyFont="1" applyFill="1" applyBorder="1" applyAlignment="1" applyProtection="1">
      <alignment horizontal="center" vertical="top" wrapText="1"/>
      <protection locked="0"/>
    </xf>
    <xf numFmtId="0" fontId="1" fillId="7" borderId="1" xfId="0" applyFont="1" applyFill="1" applyBorder="1" applyAlignment="1" applyProtection="1">
      <alignment horizontal="center"/>
      <protection locked="0"/>
    </xf>
    <xf numFmtId="0" fontId="11" fillId="2" borderId="0" xfId="0" applyFont="1" applyFill="1" applyAlignment="1">
      <alignment horizontal="center" vertical="center"/>
    </xf>
    <xf numFmtId="0" fontId="2" fillId="2" borderId="2" xfId="0" applyFont="1" applyFill="1" applyBorder="1" applyAlignment="1">
      <alignment horizontal="center" vertical="center" textRotation="90" wrapText="1"/>
    </xf>
    <xf numFmtId="0" fontId="2" fillId="2" borderId="7" xfId="0" applyFont="1" applyFill="1" applyBorder="1" applyAlignment="1">
      <alignment horizontal="center" vertical="center" textRotation="90" wrapText="1"/>
    </xf>
    <xf numFmtId="0" fontId="2" fillId="2" borderId="1" xfId="0" applyFont="1" applyFill="1" applyBorder="1" applyAlignment="1">
      <alignment vertical="center" textRotation="90" wrapText="1"/>
    </xf>
    <xf numFmtId="0" fontId="1" fillId="2" borderId="1" xfId="0" applyFont="1" applyFill="1" applyBorder="1" applyAlignment="1">
      <alignment vertical="center" textRotation="90" wrapText="1"/>
    </xf>
  </cellXfs>
  <cellStyles count="2">
    <cellStyle name="Hipervínculo" xfId="1" builtinId="8"/>
    <cellStyle name="Normal" xfId="0" builtinId="0"/>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15</xdr:col>
      <xdr:colOff>847725</xdr:colOff>
      <xdr:row>0</xdr:row>
      <xdr:rowOff>114301</xdr:rowOff>
    </xdr:from>
    <xdr:to>
      <xdr:col>17</xdr:col>
      <xdr:colOff>82550</xdr:colOff>
      <xdr:row>4</xdr:row>
      <xdr:rowOff>315882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87025" y="114301"/>
          <a:ext cx="1657350" cy="903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5</xdr:row>
      <xdr:rowOff>0</xdr:rowOff>
    </xdr:from>
    <xdr:to>
      <xdr:col>10</xdr:col>
      <xdr:colOff>242861</xdr:colOff>
      <xdr:row>24</xdr:row>
      <xdr:rowOff>114301</xdr:rowOff>
    </xdr:to>
    <xdr:pic>
      <xdr:nvPicPr>
        <xdr:cNvPr id="2" name="1 Image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571500"/>
          <a:ext cx="7700936" cy="37338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352425</xdr:colOff>
      <xdr:row>3</xdr:row>
      <xdr:rowOff>35863</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
          <a:ext cx="1114425" cy="6073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447675</xdr:colOff>
      <xdr:row>29</xdr:row>
      <xdr:rowOff>0</xdr:rowOff>
    </xdr:from>
    <xdr:to>
      <xdr:col>3</xdr:col>
      <xdr:colOff>571500</xdr:colOff>
      <xdr:row>29</xdr:row>
      <xdr:rowOff>133350</xdr:rowOff>
    </xdr:to>
    <xdr:sp macro="" textlink="">
      <xdr:nvSpPr>
        <xdr:cNvPr id="17411" name="Rectangle 3">
          <a:extLst>
            <a:ext uri="{FF2B5EF4-FFF2-40B4-BE49-F238E27FC236}">
              <a16:creationId xmlns:a16="http://schemas.microsoft.com/office/drawing/2014/main" id="{00000000-0008-0000-1000-000003440000}"/>
            </a:ext>
          </a:extLst>
        </xdr:cNvPr>
        <xdr:cNvSpPr>
          <a:spLocks noChangeArrowheads="1"/>
        </xdr:cNvSpPr>
      </xdr:nvSpPr>
      <xdr:spPr bwMode="auto">
        <a:xfrm>
          <a:off x="447675" y="22050375"/>
          <a:ext cx="123825" cy="13335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552450</xdr:colOff>
      <xdr:row>35</xdr:row>
      <xdr:rowOff>9525</xdr:rowOff>
    </xdr:from>
    <xdr:to>
      <xdr:col>5</xdr:col>
      <xdr:colOff>714375</xdr:colOff>
      <xdr:row>35</xdr:row>
      <xdr:rowOff>152400</xdr:rowOff>
    </xdr:to>
    <xdr:sp macro="" textlink="">
      <xdr:nvSpPr>
        <xdr:cNvPr id="23555" name="Rectangle 3">
          <a:extLst>
            <a:ext uri="{FF2B5EF4-FFF2-40B4-BE49-F238E27FC236}">
              <a16:creationId xmlns:a16="http://schemas.microsoft.com/office/drawing/2014/main" id="{00000000-0008-0000-1600-0000035C0000}"/>
            </a:ext>
          </a:extLst>
        </xdr:cNvPr>
        <xdr:cNvSpPr>
          <a:spLocks noChangeArrowheads="1"/>
        </xdr:cNvSpPr>
      </xdr:nvSpPr>
      <xdr:spPr bwMode="auto">
        <a:xfrm>
          <a:off x="3600450" y="27832050"/>
          <a:ext cx="161925" cy="14287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38</xdr:row>
      <xdr:rowOff>47625</xdr:rowOff>
    </xdr:from>
    <xdr:to>
      <xdr:col>5</xdr:col>
      <xdr:colOff>714375</xdr:colOff>
      <xdr:row>38</xdr:row>
      <xdr:rowOff>190500</xdr:rowOff>
    </xdr:to>
    <xdr:sp macro="" textlink="">
      <xdr:nvSpPr>
        <xdr:cNvPr id="23553" name="Rectangle 1">
          <a:extLst>
            <a:ext uri="{FF2B5EF4-FFF2-40B4-BE49-F238E27FC236}">
              <a16:creationId xmlns:a16="http://schemas.microsoft.com/office/drawing/2014/main" id="{00000000-0008-0000-1600-0000015C0000}"/>
            </a:ext>
          </a:extLst>
        </xdr:cNvPr>
        <xdr:cNvSpPr>
          <a:spLocks noChangeArrowheads="1"/>
        </xdr:cNvSpPr>
      </xdr:nvSpPr>
      <xdr:spPr bwMode="auto">
        <a:xfrm>
          <a:off x="3600450" y="28355925"/>
          <a:ext cx="161925" cy="14287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57</xdr:row>
      <xdr:rowOff>9525</xdr:rowOff>
    </xdr:from>
    <xdr:to>
      <xdr:col>5</xdr:col>
      <xdr:colOff>714375</xdr:colOff>
      <xdr:row>57</xdr:row>
      <xdr:rowOff>152400</xdr:rowOff>
    </xdr:to>
    <xdr:sp macro="" textlink="">
      <xdr:nvSpPr>
        <xdr:cNvPr id="4" name="Rectangle 3">
          <a:extLst>
            <a:ext uri="{FF2B5EF4-FFF2-40B4-BE49-F238E27FC236}">
              <a16:creationId xmlns:a16="http://schemas.microsoft.com/office/drawing/2014/main" id="{00000000-0008-0000-1600-000004000000}"/>
            </a:ext>
          </a:extLst>
        </xdr:cNvPr>
        <xdr:cNvSpPr>
          <a:spLocks noChangeArrowheads="1"/>
        </xdr:cNvSpPr>
      </xdr:nvSpPr>
      <xdr:spPr bwMode="auto">
        <a:xfrm>
          <a:off x="3686175" y="9363075"/>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60</xdr:row>
      <xdr:rowOff>47625</xdr:rowOff>
    </xdr:from>
    <xdr:to>
      <xdr:col>5</xdr:col>
      <xdr:colOff>714375</xdr:colOff>
      <xdr:row>60</xdr:row>
      <xdr:rowOff>190500</xdr:rowOff>
    </xdr:to>
    <xdr:sp macro="" textlink="">
      <xdr:nvSpPr>
        <xdr:cNvPr id="5" name="Rectangle 1">
          <a:extLst>
            <a:ext uri="{FF2B5EF4-FFF2-40B4-BE49-F238E27FC236}">
              <a16:creationId xmlns:a16="http://schemas.microsoft.com/office/drawing/2014/main" id="{00000000-0008-0000-1600-000005000000}"/>
            </a:ext>
          </a:extLst>
        </xdr:cNvPr>
        <xdr:cNvSpPr>
          <a:spLocks noChangeArrowheads="1"/>
        </xdr:cNvSpPr>
      </xdr:nvSpPr>
      <xdr:spPr bwMode="auto">
        <a:xfrm>
          <a:off x="3686175" y="9715500"/>
          <a:ext cx="0" cy="19050"/>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79</xdr:row>
      <xdr:rowOff>9525</xdr:rowOff>
    </xdr:from>
    <xdr:to>
      <xdr:col>5</xdr:col>
      <xdr:colOff>714375</xdr:colOff>
      <xdr:row>79</xdr:row>
      <xdr:rowOff>152400</xdr:rowOff>
    </xdr:to>
    <xdr:sp macro="" textlink="">
      <xdr:nvSpPr>
        <xdr:cNvPr id="6" name="Rectangle 3">
          <a:extLst>
            <a:ext uri="{FF2B5EF4-FFF2-40B4-BE49-F238E27FC236}">
              <a16:creationId xmlns:a16="http://schemas.microsoft.com/office/drawing/2014/main" id="{00000000-0008-0000-1600-000006000000}"/>
            </a:ext>
          </a:extLst>
        </xdr:cNvPr>
        <xdr:cNvSpPr>
          <a:spLocks noChangeArrowheads="1"/>
        </xdr:cNvSpPr>
      </xdr:nvSpPr>
      <xdr:spPr bwMode="auto">
        <a:xfrm>
          <a:off x="3686175" y="12839700"/>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82</xdr:row>
      <xdr:rowOff>47625</xdr:rowOff>
    </xdr:from>
    <xdr:to>
      <xdr:col>5</xdr:col>
      <xdr:colOff>714375</xdr:colOff>
      <xdr:row>82</xdr:row>
      <xdr:rowOff>190500</xdr:rowOff>
    </xdr:to>
    <xdr:sp macro="" textlink="">
      <xdr:nvSpPr>
        <xdr:cNvPr id="7" name="Rectangle 1">
          <a:extLst>
            <a:ext uri="{FF2B5EF4-FFF2-40B4-BE49-F238E27FC236}">
              <a16:creationId xmlns:a16="http://schemas.microsoft.com/office/drawing/2014/main" id="{00000000-0008-0000-1600-000007000000}"/>
            </a:ext>
          </a:extLst>
        </xdr:cNvPr>
        <xdr:cNvSpPr>
          <a:spLocks noChangeArrowheads="1"/>
        </xdr:cNvSpPr>
      </xdr:nvSpPr>
      <xdr:spPr bwMode="auto">
        <a:xfrm>
          <a:off x="3686175" y="13192125"/>
          <a:ext cx="0" cy="19050"/>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101</xdr:row>
      <xdr:rowOff>9525</xdr:rowOff>
    </xdr:from>
    <xdr:to>
      <xdr:col>5</xdr:col>
      <xdr:colOff>714375</xdr:colOff>
      <xdr:row>101</xdr:row>
      <xdr:rowOff>152400</xdr:rowOff>
    </xdr:to>
    <xdr:sp macro="" textlink="">
      <xdr:nvSpPr>
        <xdr:cNvPr id="8" name="Rectangle 3">
          <a:extLst>
            <a:ext uri="{FF2B5EF4-FFF2-40B4-BE49-F238E27FC236}">
              <a16:creationId xmlns:a16="http://schemas.microsoft.com/office/drawing/2014/main" id="{00000000-0008-0000-1600-000008000000}"/>
            </a:ext>
          </a:extLst>
        </xdr:cNvPr>
        <xdr:cNvSpPr>
          <a:spLocks noChangeArrowheads="1"/>
        </xdr:cNvSpPr>
      </xdr:nvSpPr>
      <xdr:spPr bwMode="auto">
        <a:xfrm>
          <a:off x="3686175" y="12839700"/>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104</xdr:row>
      <xdr:rowOff>47625</xdr:rowOff>
    </xdr:from>
    <xdr:to>
      <xdr:col>5</xdr:col>
      <xdr:colOff>714375</xdr:colOff>
      <xdr:row>104</xdr:row>
      <xdr:rowOff>190500</xdr:rowOff>
    </xdr:to>
    <xdr:sp macro="" textlink="">
      <xdr:nvSpPr>
        <xdr:cNvPr id="9" name="Rectangle 1">
          <a:extLst>
            <a:ext uri="{FF2B5EF4-FFF2-40B4-BE49-F238E27FC236}">
              <a16:creationId xmlns:a16="http://schemas.microsoft.com/office/drawing/2014/main" id="{00000000-0008-0000-1600-000009000000}"/>
            </a:ext>
          </a:extLst>
        </xdr:cNvPr>
        <xdr:cNvSpPr>
          <a:spLocks noChangeArrowheads="1"/>
        </xdr:cNvSpPr>
      </xdr:nvSpPr>
      <xdr:spPr bwMode="auto">
        <a:xfrm>
          <a:off x="3686175" y="13192125"/>
          <a:ext cx="0" cy="19050"/>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123</xdr:row>
      <xdr:rowOff>9525</xdr:rowOff>
    </xdr:from>
    <xdr:to>
      <xdr:col>5</xdr:col>
      <xdr:colOff>714375</xdr:colOff>
      <xdr:row>123</xdr:row>
      <xdr:rowOff>152400</xdr:rowOff>
    </xdr:to>
    <xdr:sp macro="" textlink="">
      <xdr:nvSpPr>
        <xdr:cNvPr id="10" name="Rectangle 3">
          <a:extLst>
            <a:ext uri="{FF2B5EF4-FFF2-40B4-BE49-F238E27FC236}">
              <a16:creationId xmlns:a16="http://schemas.microsoft.com/office/drawing/2014/main" id="{00000000-0008-0000-1600-00000A000000}"/>
            </a:ext>
          </a:extLst>
        </xdr:cNvPr>
        <xdr:cNvSpPr>
          <a:spLocks noChangeArrowheads="1"/>
        </xdr:cNvSpPr>
      </xdr:nvSpPr>
      <xdr:spPr bwMode="auto">
        <a:xfrm>
          <a:off x="3686175" y="12839700"/>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126</xdr:row>
      <xdr:rowOff>47625</xdr:rowOff>
    </xdr:from>
    <xdr:to>
      <xdr:col>5</xdr:col>
      <xdr:colOff>714375</xdr:colOff>
      <xdr:row>126</xdr:row>
      <xdr:rowOff>190500</xdr:rowOff>
    </xdr:to>
    <xdr:sp macro="" textlink="">
      <xdr:nvSpPr>
        <xdr:cNvPr id="11" name="Rectangle 1">
          <a:extLst>
            <a:ext uri="{FF2B5EF4-FFF2-40B4-BE49-F238E27FC236}">
              <a16:creationId xmlns:a16="http://schemas.microsoft.com/office/drawing/2014/main" id="{00000000-0008-0000-1600-00000B000000}"/>
            </a:ext>
          </a:extLst>
        </xdr:cNvPr>
        <xdr:cNvSpPr>
          <a:spLocks noChangeArrowheads="1"/>
        </xdr:cNvSpPr>
      </xdr:nvSpPr>
      <xdr:spPr bwMode="auto">
        <a:xfrm>
          <a:off x="3686175" y="13192125"/>
          <a:ext cx="0" cy="1905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361950</xdr:colOff>
      <xdr:row>26</xdr:row>
      <xdr:rowOff>28575</xdr:rowOff>
    </xdr:from>
    <xdr:to>
      <xdr:col>1</xdr:col>
      <xdr:colOff>485775</xdr:colOff>
      <xdr:row>26</xdr:row>
      <xdr:rowOff>161925</xdr:rowOff>
    </xdr:to>
    <xdr:sp macro="" textlink="">
      <xdr:nvSpPr>
        <xdr:cNvPr id="27650" name="Rectangle 2">
          <a:extLst>
            <a:ext uri="{FF2B5EF4-FFF2-40B4-BE49-F238E27FC236}">
              <a16:creationId xmlns:a16="http://schemas.microsoft.com/office/drawing/2014/main" id="{00000000-0008-0000-1A00-0000026C0000}"/>
            </a:ext>
          </a:extLst>
        </xdr:cNvPr>
        <xdr:cNvSpPr>
          <a:spLocks noChangeArrowheads="1"/>
        </xdr:cNvSpPr>
      </xdr:nvSpPr>
      <xdr:spPr bwMode="auto">
        <a:xfrm>
          <a:off x="361950" y="21459825"/>
          <a:ext cx="123825" cy="133350"/>
        </a:xfrm>
        <a:prstGeom prst="rect">
          <a:avLst/>
        </a:prstGeom>
        <a:solidFill>
          <a:srgbClr val="FFFFFF"/>
        </a:solidFill>
        <a:ln w="9525">
          <a:solidFill>
            <a:srgbClr val="000000"/>
          </a:solidFill>
          <a:miter lim="800000"/>
          <a:headEnd/>
          <a:tailEnd/>
        </a:ln>
      </xdr:spPr>
    </xdr:sp>
    <xdr:clientData/>
  </xdr:twoCellAnchor>
  <xdr:twoCellAnchor>
    <xdr:from>
      <xdr:col>1</xdr:col>
      <xdr:colOff>571500</xdr:colOff>
      <xdr:row>26</xdr:row>
      <xdr:rowOff>28575</xdr:rowOff>
    </xdr:from>
    <xdr:to>
      <xdr:col>1</xdr:col>
      <xdr:colOff>695325</xdr:colOff>
      <xdr:row>26</xdr:row>
      <xdr:rowOff>161925</xdr:rowOff>
    </xdr:to>
    <xdr:sp macro="" textlink="">
      <xdr:nvSpPr>
        <xdr:cNvPr id="27649" name="Rectangle 1">
          <a:extLst>
            <a:ext uri="{FF2B5EF4-FFF2-40B4-BE49-F238E27FC236}">
              <a16:creationId xmlns:a16="http://schemas.microsoft.com/office/drawing/2014/main" id="{00000000-0008-0000-1A00-0000016C0000}"/>
            </a:ext>
          </a:extLst>
        </xdr:cNvPr>
        <xdr:cNvSpPr>
          <a:spLocks noChangeArrowheads="1"/>
        </xdr:cNvSpPr>
      </xdr:nvSpPr>
      <xdr:spPr bwMode="auto">
        <a:xfrm>
          <a:off x="571500" y="21459825"/>
          <a:ext cx="123825" cy="133350"/>
        </a:xfrm>
        <a:prstGeom prst="rect">
          <a:avLst/>
        </a:prstGeom>
        <a:solidFill>
          <a:srgbClr val="FFFFFF"/>
        </a:solidFill>
        <a:ln w="9525">
          <a:solidFill>
            <a:srgbClr val="000000"/>
          </a:solidFill>
          <a:miter lim="800000"/>
          <a:headEnd/>
          <a:tailEnd/>
        </a:ln>
      </xdr:spPr>
    </xdr:sp>
    <xdr:clientData/>
  </xdr:twoCellAnchor>
  <xdr:twoCellAnchor>
    <xdr:from>
      <xdr:col>1</xdr:col>
      <xdr:colOff>571500</xdr:colOff>
      <xdr:row>15</xdr:row>
      <xdr:rowOff>28575</xdr:rowOff>
    </xdr:from>
    <xdr:to>
      <xdr:col>1</xdr:col>
      <xdr:colOff>695325</xdr:colOff>
      <xdr:row>15</xdr:row>
      <xdr:rowOff>161925</xdr:rowOff>
    </xdr:to>
    <xdr:sp macro="" textlink="">
      <xdr:nvSpPr>
        <xdr:cNvPr id="7" name="Rectangle 1">
          <a:extLst>
            <a:ext uri="{FF2B5EF4-FFF2-40B4-BE49-F238E27FC236}">
              <a16:creationId xmlns:a16="http://schemas.microsoft.com/office/drawing/2014/main" id="{00000000-0008-0000-1A00-000007000000}"/>
            </a:ext>
          </a:extLst>
        </xdr:cNvPr>
        <xdr:cNvSpPr>
          <a:spLocks noChangeArrowheads="1"/>
        </xdr:cNvSpPr>
      </xdr:nvSpPr>
      <xdr:spPr bwMode="auto">
        <a:xfrm>
          <a:off x="1885950" y="5934075"/>
          <a:ext cx="0" cy="133350"/>
        </a:xfrm>
        <a:prstGeom prst="rect">
          <a:avLst/>
        </a:prstGeom>
        <a:solidFill>
          <a:srgbClr val="FFFFFF"/>
        </a:solidFill>
        <a:ln w="9525">
          <a:solidFill>
            <a:srgbClr val="000000"/>
          </a:solidFill>
          <a:miter lim="800000"/>
          <a:headEnd/>
          <a:tailEnd/>
        </a:ln>
      </xdr:spPr>
    </xdr:sp>
    <xdr:clientData/>
  </xdr:twoCellAnchor>
  <xdr:twoCellAnchor>
    <xdr:from>
      <xdr:col>1</xdr:col>
      <xdr:colOff>361950</xdr:colOff>
      <xdr:row>39</xdr:row>
      <xdr:rowOff>28575</xdr:rowOff>
    </xdr:from>
    <xdr:to>
      <xdr:col>1</xdr:col>
      <xdr:colOff>485775</xdr:colOff>
      <xdr:row>39</xdr:row>
      <xdr:rowOff>161925</xdr:rowOff>
    </xdr:to>
    <xdr:sp macro="" textlink="">
      <xdr:nvSpPr>
        <xdr:cNvPr id="5" name="Rectangle 2">
          <a:extLst>
            <a:ext uri="{FF2B5EF4-FFF2-40B4-BE49-F238E27FC236}">
              <a16:creationId xmlns:a16="http://schemas.microsoft.com/office/drawing/2014/main" id="{00000000-0008-0000-1A00-000005000000}"/>
            </a:ext>
          </a:extLst>
        </xdr:cNvPr>
        <xdr:cNvSpPr>
          <a:spLocks noChangeArrowheads="1"/>
        </xdr:cNvSpPr>
      </xdr:nvSpPr>
      <xdr:spPr bwMode="auto">
        <a:xfrm>
          <a:off x="1939290" y="9865995"/>
          <a:ext cx="1905" cy="133350"/>
        </a:xfrm>
        <a:prstGeom prst="rect">
          <a:avLst/>
        </a:prstGeom>
        <a:solidFill>
          <a:srgbClr val="FFFFFF"/>
        </a:solidFill>
        <a:ln w="9525">
          <a:solidFill>
            <a:srgbClr val="000000"/>
          </a:solidFill>
          <a:miter lim="800000"/>
          <a:headEnd/>
          <a:tailEnd/>
        </a:ln>
      </xdr:spPr>
    </xdr:sp>
    <xdr:clientData/>
  </xdr:twoCellAnchor>
  <xdr:twoCellAnchor>
    <xdr:from>
      <xdr:col>1</xdr:col>
      <xdr:colOff>571500</xdr:colOff>
      <xdr:row>39</xdr:row>
      <xdr:rowOff>28575</xdr:rowOff>
    </xdr:from>
    <xdr:to>
      <xdr:col>1</xdr:col>
      <xdr:colOff>695325</xdr:colOff>
      <xdr:row>39</xdr:row>
      <xdr:rowOff>161925</xdr:rowOff>
    </xdr:to>
    <xdr:sp macro="" textlink="">
      <xdr:nvSpPr>
        <xdr:cNvPr id="6" name="Rectangle 1">
          <a:extLst>
            <a:ext uri="{FF2B5EF4-FFF2-40B4-BE49-F238E27FC236}">
              <a16:creationId xmlns:a16="http://schemas.microsoft.com/office/drawing/2014/main" id="{00000000-0008-0000-1A00-000006000000}"/>
            </a:ext>
          </a:extLst>
        </xdr:cNvPr>
        <xdr:cNvSpPr>
          <a:spLocks noChangeArrowheads="1"/>
        </xdr:cNvSpPr>
      </xdr:nvSpPr>
      <xdr:spPr bwMode="auto">
        <a:xfrm>
          <a:off x="1943100" y="9865995"/>
          <a:ext cx="1905" cy="133350"/>
        </a:xfrm>
        <a:prstGeom prst="rect">
          <a:avLst/>
        </a:prstGeom>
        <a:solidFill>
          <a:srgbClr val="FFFFFF"/>
        </a:solidFill>
        <a:ln w="9525">
          <a:solidFill>
            <a:srgbClr val="000000"/>
          </a:solidFill>
          <a:miter lim="800000"/>
          <a:headEnd/>
          <a:tailEnd/>
        </a:ln>
      </xdr:spPr>
    </xdr:sp>
    <xdr:clientData/>
  </xdr:twoCellAnchor>
  <xdr:twoCellAnchor>
    <xdr:from>
      <xdr:col>1</xdr:col>
      <xdr:colOff>361950</xdr:colOff>
      <xdr:row>41</xdr:row>
      <xdr:rowOff>28575</xdr:rowOff>
    </xdr:from>
    <xdr:to>
      <xdr:col>1</xdr:col>
      <xdr:colOff>485775</xdr:colOff>
      <xdr:row>41</xdr:row>
      <xdr:rowOff>161925</xdr:rowOff>
    </xdr:to>
    <xdr:sp macro="" textlink="">
      <xdr:nvSpPr>
        <xdr:cNvPr id="8" name="Rectangle 2">
          <a:extLst>
            <a:ext uri="{FF2B5EF4-FFF2-40B4-BE49-F238E27FC236}">
              <a16:creationId xmlns:a16="http://schemas.microsoft.com/office/drawing/2014/main" id="{00000000-0008-0000-1A00-000008000000}"/>
            </a:ext>
          </a:extLst>
        </xdr:cNvPr>
        <xdr:cNvSpPr>
          <a:spLocks noChangeArrowheads="1"/>
        </xdr:cNvSpPr>
      </xdr:nvSpPr>
      <xdr:spPr bwMode="auto">
        <a:xfrm>
          <a:off x="1939290" y="9865995"/>
          <a:ext cx="1905" cy="133350"/>
        </a:xfrm>
        <a:prstGeom prst="rect">
          <a:avLst/>
        </a:prstGeom>
        <a:solidFill>
          <a:srgbClr val="FFFFFF"/>
        </a:solidFill>
        <a:ln w="9525">
          <a:solidFill>
            <a:srgbClr val="000000"/>
          </a:solidFill>
          <a:miter lim="800000"/>
          <a:headEnd/>
          <a:tailEnd/>
        </a:ln>
      </xdr:spPr>
    </xdr:sp>
    <xdr:clientData/>
  </xdr:twoCellAnchor>
  <xdr:twoCellAnchor>
    <xdr:from>
      <xdr:col>1</xdr:col>
      <xdr:colOff>571500</xdr:colOff>
      <xdr:row>41</xdr:row>
      <xdr:rowOff>28575</xdr:rowOff>
    </xdr:from>
    <xdr:to>
      <xdr:col>1</xdr:col>
      <xdr:colOff>695325</xdr:colOff>
      <xdr:row>41</xdr:row>
      <xdr:rowOff>161925</xdr:rowOff>
    </xdr:to>
    <xdr:sp macro="" textlink="">
      <xdr:nvSpPr>
        <xdr:cNvPr id="9" name="Rectangle 1">
          <a:extLst>
            <a:ext uri="{FF2B5EF4-FFF2-40B4-BE49-F238E27FC236}">
              <a16:creationId xmlns:a16="http://schemas.microsoft.com/office/drawing/2014/main" id="{00000000-0008-0000-1A00-000009000000}"/>
            </a:ext>
          </a:extLst>
        </xdr:cNvPr>
        <xdr:cNvSpPr>
          <a:spLocks noChangeArrowheads="1"/>
        </xdr:cNvSpPr>
      </xdr:nvSpPr>
      <xdr:spPr bwMode="auto">
        <a:xfrm>
          <a:off x="1943100" y="9865995"/>
          <a:ext cx="1905" cy="13335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V47"/>
  <sheetViews>
    <sheetView zoomScale="115" zoomScaleNormal="115" workbookViewId="0">
      <selection activeCell="G18" sqref="G18:H30"/>
    </sheetView>
  </sheetViews>
  <sheetFormatPr baseColWidth="10" defaultColWidth="11.42578125" defaultRowHeight="12" x14ac:dyDescent="0.2"/>
  <cols>
    <col min="1" max="1" width="6" style="50" customWidth="1"/>
    <col min="2" max="2" width="22.85546875" style="50" customWidth="1"/>
    <col min="3" max="3" width="12.42578125" style="50" customWidth="1"/>
    <col min="4" max="4" width="2" style="50" customWidth="1"/>
    <col min="5" max="5" width="3.140625" style="50" customWidth="1"/>
    <col min="6" max="6" width="30.85546875" style="50" customWidth="1"/>
    <col min="7" max="7" width="8.5703125" style="50" customWidth="1"/>
    <col min="8" max="8" width="2" style="50" customWidth="1"/>
    <col min="9" max="9" width="4.5703125" style="50" customWidth="1"/>
    <col min="10" max="10" width="19.85546875" style="50" customWidth="1"/>
    <col min="11" max="11" width="6.42578125" style="50" customWidth="1"/>
    <col min="12" max="12" width="11.42578125" style="50" customWidth="1"/>
    <col min="13" max="15" width="4.85546875" style="50" customWidth="1"/>
    <col min="16" max="16" width="27.140625" style="50" customWidth="1"/>
    <col min="17" max="17" width="9.140625" style="50" customWidth="1"/>
    <col min="18" max="18" width="5" style="50" customWidth="1"/>
    <col min="19" max="19" width="5.85546875" style="71" customWidth="1"/>
    <col min="20" max="20" width="5.85546875" style="50" customWidth="1"/>
    <col min="21" max="21" width="2.140625" style="50" customWidth="1"/>
    <col min="22" max="22" width="1.85546875" style="82" customWidth="1"/>
    <col min="23" max="16384" width="11.42578125" style="50"/>
  </cols>
  <sheetData>
    <row r="1" spans="1:20" ht="39" customHeight="1" x14ac:dyDescent="0.2">
      <c r="A1" s="214" t="s">
        <v>0</v>
      </c>
      <c r="B1" s="215"/>
      <c r="C1" s="215"/>
      <c r="D1" s="215"/>
      <c r="E1" s="215"/>
      <c r="F1" s="215"/>
      <c r="G1" s="215"/>
      <c r="J1" s="110" t="s">
        <v>1</v>
      </c>
    </row>
    <row r="2" spans="1:20" ht="12" hidden="1" customHeight="1" x14ac:dyDescent="0.2">
      <c r="A2" s="71" t="s">
        <v>2</v>
      </c>
      <c r="B2" s="71" t="s">
        <v>2</v>
      </c>
      <c r="C2" s="71" t="s">
        <v>2</v>
      </c>
      <c r="D2" s="71" t="s">
        <v>2</v>
      </c>
      <c r="E2" s="71" t="s">
        <v>2</v>
      </c>
      <c r="F2" s="71" t="s">
        <v>2</v>
      </c>
      <c r="G2" s="71" t="s">
        <v>2</v>
      </c>
      <c r="H2" s="71" t="s">
        <v>2</v>
      </c>
      <c r="I2" s="71" t="s">
        <v>2</v>
      </c>
      <c r="J2" s="71" t="s">
        <v>2</v>
      </c>
      <c r="K2" s="71" t="s">
        <v>2</v>
      </c>
      <c r="L2" s="71" t="s">
        <v>2</v>
      </c>
      <c r="M2" s="71" t="s">
        <v>2</v>
      </c>
      <c r="N2" s="71" t="s">
        <v>2</v>
      </c>
    </row>
    <row r="3" spans="1:20" ht="4.5" customHeight="1" x14ac:dyDescent="0.2">
      <c r="A3" s="220"/>
      <c r="B3" s="220"/>
      <c r="C3" s="220"/>
      <c r="D3" s="220"/>
      <c r="E3" s="220"/>
      <c r="F3" s="220"/>
      <c r="G3" s="220"/>
    </row>
    <row r="4" spans="1:20" x14ac:dyDescent="0.2">
      <c r="A4" s="221" t="s">
        <v>3</v>
      </c>
      <c r="B4" s="221"/>
      <c r="C4" s="221"/>
      <c r="D4" s="221"/>
      <c r="E4" s="221"/>
      <c r="F4" s="221"/>
      <c r="G4" s="221"/>
      <c r="T4" s="71">
        <v>2022</v>
      </c>
    </row>
    <row r="5" spans="1:20" ht="27" customHeight="1" x14ac:dyDescent="0.2">
      <c r="A5" s="216" t="s">
        <v>4</v>
      </c>
      <c r="B5" s="217"/>
      <c r="C5" s="217"/>
      <c r="D5" s="217"/>
      <c r="E5" s="217"/>
      <c r="F5" s="217"/>
      <c r="G5" s="218"/>
      <c r="I5" s="41" t="str">
        <f xml:space="preserve"> IF(A5="", CONCATENATE("Ingrese ",$A$4),"")</f>
        <v/>
      </c>
      <c r="S5" s="71">
        <v>362</v>
      </c>
    </row>
    <row r="6" spans="1:20" ht="6.75" customHeight="1" x14ac:dyDescent="0.2">
      <c r="A6" s="222"/>
      <c r="B6" s="222"/>
      <c r="C6" s="222"/>
      <c r="D6" s="222"/>
      <c r="E6" s="222"/>
      <c r="F6" s="222"/>
      <c r="G6" s="222"/>
    </row>
    <row r="7" spans="1:20" ht="12.75" x14ac:dyDescent="0.2">
      <c r="A7" s="223" t="s">
        <v>5</v>
      </c>
      <c r="B7" s="224"/>
      <c r="C7" s="225">
        <v>2022</v>
      </c>
      <c r="D7" s="226"/>
      <c r="E7" s="227"/>
      <c r="I7" s="41" t="str">
        <f xml:space="preserve"> IF(C7="", CONCATENATE("Ingrese ",$A$7),
IF(AND(ISNUMBER(C7),LEN(C7)&lt;=11)=FALSE,CONCATENATE("Valor No válido en: ",$A$7),""
))</f>
        <v/>
      </c>
      <c r="S7" s="71">
        <v>363</v>
      </c>
    </row>
    <row r="8" spans="1:20" ht="6" customHeight="1" x14ac:dyDescent="0.2">
      <c r="A8" s="220"/>
      <c r="B8" s="220"/>
      <c r="C8" s="220"/>
      <c r="D8" s="220"/>
      <c r="E8" s="220"/>
      <c r="F8" s="220"/>
      <c r="G8" s="220"/>
    </row>
    <row r="9" spans="1:20" x14ac:dyDescent="0.2">
      <c r="A9" s="50" t="s">
        <v>6</v>
      </c>
      <c r="B9" s="51"/>
      <c r="C9" s="228" t="s">
        <v>7</v>
      </c>
      <c r="D9" s="229"/>
      <c r="E9" s="229"/>
      <c r="F9" s="229"/>
      <c r="G9" s="230"/>
      <c r="I9" s="101" t="str">
        <f>CONCATENATE("Ingrese ",A9)</f>
        <v>Ingrese Página Web:</v>
      </c>
      <c r="S9" s="71">
        <v>364</v>
      </c>
    </row>
    <row r="10" spans="1:20" ht="7.5" customHeight="1" x14ac:dyDescent="0.2">
      <c r="A10" s="220"/>
      <c r="B10" s="220"/>
      <c r="C10" s="220"/>
      <c r="D10" s="220"/>
      <c r="E10" s="220"/>
      <c r="F10" s="220"/>
      <c r="G10" s="220"/>
    </row>
    <row r="11" spans="1:20" ht="30.75" customHeight="1" x14ac:dyDescent="0.2">
      <c r="A11" s="231" t="s">
        <v>8</v>
      </c>
      <c r="B11" s="231"/>
      <c r="C11" s="228"/>
      <c r="D11" s="229"/>
      <c r="E11" s="229"/>
      <c r="F11" s="229"/>
      <c r="G11" s="230"/>
      <c r="I11" s="211" t="str">
        <f>CONCATENATE("Ingrese ",A11)</f>
        <v>Ingrese Denominación o razón social de la empresa revisora: (1)</v>
      </c>
      <c r="J11" s="211"/>
      <c r="K11" s="211"/>
      <c r="S11" s="71">
        <v>365</v>
      </c>
    </row>
    <row r="12" spans="1:20" ht="11.25" customHeight="1" x14ac:dyDescent="0.2"/>
    <row r="13" spans="1:20" ht="15" customHeight="1" x14ac:dyDescent="0.2">
      <c r="A13" s="50" t="s">
        <v>9</v>
      </c>
      <c r="B13" s="106"/>
      <c r="I13" s="101" t="str">
        <f>CONCATENATE("Ingrese ",A13)</f>
        <v>Ingrese RPJ</v>
      </c>
      <c r="S13" s="71">
        <v>366</v>
      </c>
    </row>
    <row r="14" spans="1:20" ht="27" customHeight="1" x14ac:dyDescent="0.2">
      <c r="A14" s="219" t="s">
        <v>10</v>
      </c>
      <c r="B14" s="219"/>
      <c r="C14" s="219"/>
      <c r="D14" s="219"/>
      <c r="E14" s="219"/>
      <c r="F14" s="219"/>
      <c r="G14" s="219"/>
      <c r="I14" s="213" t="s">
        <v>11</v>
      </c>
      <c r="J14" s="213"/>
      <c r="K14" s="213"/>
      <c r="L14" s="213"/>
      <c r="M14" s="213"/>
      <c r="N14" s="213"/>
      <c r="O14" s="213"/>
      <c r="P14" s="213"/>
      <c r="Q14" s="213"/>
    </row>
    <row r="16" spans="1:20" s="1" customFormat="1" ht="12.75" x14ac:dyDescent="0.2">
      <c r="A16" s="6"/>
      <c r="B16" s="7"/>
      <c r="C16" s="7"/>
      <c r="D16" s="7"/>
      <c r="E16" s="7"/>
      <c r="F16" s="7"/>
      <c r="G16" s="103" t="s">
        <v>12</v>
      </c>
      <c r="I16" s="6"/>
      <c r="J16" s="7"/>
      <c r="K16" s="7"/>
      <c r="L16" s="7"/>
      <c r="M16" s="7"/>
      <c r="N16" s="7"/>
      <c r="O16" s="7"/>
      <c r="P16" s="7"/>
      <c r="Q16" s="103" t="s">
        <v>12</v>
      </c>
    </row>
    <row r="17" spans="1:17" s="1" customFormat="1" ht="12.75" x14ac:dyDescent="0.2">
      <c r="A17" s="91" t="s">
        <v>13</v>
      </c>
      <c r="B17" s="85"/>
      <c r="C17" s="85"/>
      <c r="D17" s="5"/>
      <c r="E17" s="5"/>
      <c r="F17" s="5"/>
      <c r="G17" s="104"/>
      <c r="I17" s="8"/>
      <c r="J17" s="212" t="s">
        <v>14</v>
      </c>
      <c r="K17" s="212"/>
      <c r="L17" s="212"/>
      <c r="M17" s="212"/>
      <c r="N17" s="212"/>
      <c r="O17" s="212"/>
      <c r="P17" s="212"/>
      <c r="Q17" s="105" t="str">
        <f>IF(AND('17'!$U$1='17'!$U$3,'17'!$U$3&gt;0),"SI","NO")</f>
        <v>SI</v>
      </c>
    </row>
    <row r="18" spans="1:17" s="1" customFormat="1" ht="12.75" x14ac:dyDescent="0.2">
      <c r="A18" s="8"/>
      <c r="B18" s="212" t="s">
        <v>15</v>
      </c>
      <c r="C18" s="212"/>
      <c r="D18" s="212"/>
      <c r="E18" s="212"/>
      <c r="F18" s="212"/>
      <c r="G18" s="105" t="str">
        <f>IF(AND('1'!$U$1='1'!$U$3,'1'!$U$3&gt;0),"SI","NO")</f>
        <v>SI</v>
      </c>
      <c r="I18" s="8"/>
      <c r="J18" s="212" t="s">
        <v>16</v>
      </c>
      <c r="K18" s="212"/>
      <c r="L18" s="212"/>
      <c r="M18" s="212"/>
      <c r="N18" s="212"/>
      <c r="O18" s="212"/>
      <c r="P18" s="212"/>
      <c r="Q18" s="105" t="str">
        <f>IF(AND('18'!$U$1='18'!$U$3,'18'!$U$3&gt;0),"SI","NO")</f>
        <v>SI</v>
      </c>
    </row>
    <row r="19" spans="1:17" s="1" customFormat="1" ht="12.75" x14ac:dyDescent="0.2">
      <c r="A19" s="8"/>
      <c r="B19" s="212" t="s">
        <v>17</v>
      </c>
      <c r="C19" s="212"/>
      <c r="D19" s="212"/>
      <c r="E19" s="212"/>
      <c r="F19" s="212"/>
      <c r="G19" s="105" t="str">
        <f>IF(AND('2'!$U$1='2'!$U$3,'2'!$U$3&gt;0),"SI","NO")</f>
        <v>SI</v>
      </c>
      <c r="I19" s="8"/>
      <c r="J19" s="212" t="s">
        <v>18</v>
      </c>
      <c r="K19" s="212"/>
      <c r="L19" s="212"/>
      <c r="M19" s="212"/>
      <c r="N19" s="212"/>
      <c r="O19" s="212"/>
      <c r="P19" s="212"/>
      <c r="Q19" s="105" t="str">
        <f>IF(AND('19'!$U$1='19'!$U$3,'19'!$U$3&gt;0),"SI","NO")</f>
        <v>SI</v>
      </c>
    </row>
    <row r="20" spans="1:17" s="1" customFormat="1" ht="12.75" x14ac:dyDescent="0.2">
      <c r="A20" s="8"/>
      <c r="B20" s="212" t="s">
        <v>19</v>
      </c>
      <c r="C20" s="212"/>
      <c r="D20" s="212"/>
      <c r="E20" s="212"/>
      <c r="F20" s="212"/>
      <c r="G20" s="105" t="str">
        <f>IF(AND('3'!$U$1='3'!$U$3,'3'!$U$3&gt;0),"SI","NO")</f>
        <v>SI</v>
      </c>
      <c r="I20" s="8"/>
      <c r="J20" s="100" t="s">
        <v>20</v>
      </c>
      <c r="K20" s="100"/>
      <c r="L20" s="100"/>
      <c r="M20" s="100"/>
      <c r="N20" s="100"/>
      <c r="O20" s="100"/>
      <c r="P20" s="100"/>
      <c r="Q20" s="105" t="str">
        <f>IF(AND('20'!$U$1='20'!$U$3,'20'!$U$3&gt;0),"SI","NO")</f>
        <v>SI</v>
      </c>
    </row>
    <row r="21" spans="1:17" s="1" customFormat="1" ht="12.75" x14ac:dyDescent="0.2">
      <c r="A21" s="8"/>
      <c r="B21" s="212" t="s">
        <v>21</v>
      </c>
      <c r="C21" s="212"/>
      <c r="D21" s="212"/>
      <c r="E21" s="212"/>
      <c r="F21" s="212"/>
      <c r="G21" s="105" t="str">
        <f>IF(AND('4'!$U$1='4'!$U$3,'4'!$U$3&gt;0),"SI","NO")</f>
        <v>SI</v>
      </c>
      <c r="I21" s="8"/>
      <c r="J21" s="212" t="s">
        <v>22</v>
      </c>
      <c r="K21" s="212"/>
      <c r="L21" s="212"/>
      <c r="M21" s="212"/>
      <c r="N21" s="212"/>
      <c r="O21" s="212"/>
      <c r="P21" s="212"/>
      <c r="Q21" s="105" t="str">
        <f>IF(AND('21'!$U$1='21'!$U$3,'21'!$U$3&gt;0),"SI","NO")</f>
        <v>SI</v>
      </c>
    </row>
    <row r="22" spans="1:17" s="1" customFormat="1" ht="12.75" x14ac:dyDescent="0.2">
      <c r="A22" s="8"/>
      <c r="B22" s="212" t="s">
        <v>23</v>
      </c>
      <c r="C22" s="212"/>
      <c r="D22" s="212"/>
      <c r="E22" s="212"/>
      <c r="F22" s="212"/>
      <c r="G22" s="105" t="str">
        <f>IF(AND('5'!$U$1='5'!$U$3,'5'!$U$3&gt;0),"SI","NO")</f>
        <v>SI</v>
      </c>
      <c r="I22" s="8"/>
      <c r="J22" s="212" t="s">
        <v>24</v>
      </c>
      <c r="K22" s="212"/>
      <c r="L22" s="212"/>
      <c r="M22" s="212"/>
      <c r="N22" s="212"/>
      <c r="O22" s="212"/>
      <c r="P22" s="212"/>
      <c r="Q22" s="105" t="str">
        <f>IF(AND('22'!$U$1='22'!$U$3,'22'!$U$3&gt;0),"SI","NO")</f>
        <v>SI</v>
      </c>
    </row>
    <row r="23" spans="1:17" s="1" customFormat="1" ht="12.75" x14ac:dyDescent="0.2">
      <c r="A23" s="8"/>
      <c r="B23" s="212" t="s">
        <v>25</v>
      </c>
      <c r="C23" s="212"/>
      <c r="D23" s="212"/>
      <c r="E23" s="212"/>
      <c r="F23" s="212"/>
      <c r="G23" s="105" t="str">
        <f>IF(AND('6'!$U$1='6'!$U$3,'6'!$U$3&gt;0),"SI","NO")</f>
        <v>SI</v>
      </c>
      <c r="I23" s="8"/>
      <c r="J23" s="212" t="s">
        <v>26</v>
      </c>
      <c r="K23" s="212"/>
      <c r="L23" s="212"/>
      <c r="M23" s="212"/>
      <c r="N23" s="212"/>
      <c r="O23" s="212"/>
      <c r="P23" s="212"/>
      <c r="Q23" s="105" t="str">
        <f>IF(AND('23'!$U$1='23'!$U$3,'23'!$U$3&gt;0),"SI","NO")</f>
        <v>SI</v>
      </c>
    </row>
    <row r="24" spans="1:17" s="1" customFormat="1" ht="12.75" x14ac:dyDescent="0.2">
      <c r="A24" s="8"/>
      <c r="B24" s="212" t="s">
        <v>27</v>
      </c>
      <c r="C24" s="212"/>
      <c r="D24" s="212"/>
      <c r="E24" s="212"/>
      <c r="F24" s="212"/>
      <c r="G24" s="105" t="str">
        <f>IF(AND('7'!$U$1='7'!$U$3,'7'!$U$3&gt;0),"SI","NO")</f>
        <v>SI</v>
      </c>
      <c r="I24" s="8"/>
      <c r="J24" s="212" t="s">
        <v>28</v>
      </c>
      <c r="K24" s="212"/>
      <c r="L24" s="212"/>
      <c r="M24" s="212"/>
      <c r="N24" s="212"/>
      <c r="O24" s="212"/>
      <c r="P24" s="212"/>
      <c r="Q24" s="105" t="str">
        <f>IF(AND('24'!$U$1='24'!$U$3,'24'!$U$3&gt;0),"SI","NO")</f>
        <v>SI</v>
      </c>
    </row>
    <row r="25" spans="1:17" s="1" customFormat="1" ht="12.75" x14ac:dyDescent="0.2">
      <c r="A25" s="91" t="s">
        <v>29</v>
      </c>
      <c r="B25" s="56"/>
      <c r="C25" s="56"/>
      <c r="D25" s="5"/>
      <c r="E25" s="5"/>
      <c r="F25" s="5"/>
      <c r="G25" s="104"/>
      <c r="I25" s="88" t="s">
        <v>30</v>
      </c>
      <c r="J25" s="89"/>
      <c r="K25" s="89"/>
      <c r="L25" s="5"/>
      <c r="M25" s="5"/>
      <c r="N25" s="5"/>
      <c r="O25" s="5"/>
      <c r="P25" s="5"/>
      <c r="Q25" s="90"/>
    </row>
    <row r="26" spans="1:17" s="1" customFormat="1" ht="12.75" x14ac:dyDescent="0.2">
      <c r="A26" s="8"/>
      <c r="B26" s="212" t="s">
        <v>31</v>
      </c>
      <c r="C26" s="212"/>
      <c r="D26" s="212"/>
      <c r="E26" s="212"/>
      <c r="F26" s="212"/>
      <c r="G26" s="105" t="str">
        <f>IF(AND('8'!$U$1='8'!$U$3,'8'!$U$3&gt;0),"SI","NO")</f>
        <v>SI</v>
      </c>
      <c r="I26" s="8"/>
      <c r="J26" s="212" t="s">
        <v>32</v>
      </c>
      <c r="K26" s="212"/>
      <c r="L26" s="212"/>
      <c r="M26" s="212"/>
      <c r="N26" s="212"/>
      <c r="O26" s="212"/>
      <c r="P26" s="212"/>
      <c r="Q26" s="105" t="str">
        <f>IF(AND('25'!$U$1='25'!$U$3,'25'!$U$3&gt;0),"SI","NO")</f>
        <v>SI</v>
      </c>
    </row>
    <row r="27" spans="1:17" s="1" customFormat="1" ht="14.25" customHeight="1" x14ac:dyDescent="0.2">
      <c r="A27" s="8"/>
      <c r="B27" s="212" t="s">
        <v>33</v>
      </c>
      <c r="C27" s="212"/>
      <c r="D27" s="212"/>
      <c r="E27" s="212"/>
      <c r="F27" s="212"/>
      <c r="G27" s="105" t="str">
        <f>IF(AND('9'!$U$1='9'!$U$3,'9'!$U$3&gt;0),"SI","NO")</f>
        <v>SI</v>
      </c>
      <c r="I27" s="8"/>
      <c r="J27" s="212" t="s">
        <v>34</v>
      </c>
      <c r="K27" s="212"/>
      <c r="L27" s="212"/>
      <c r="M27" s="212"/>
      <c r="N27" s="212"/>
      <c r="O27" s="212"/>
      <c r="P27" s="212"/>
      <c r="Q27" s="105" t="str">
        <f>IF(AND('26'!$U$1='26'!$U$3,'26'!$U$3&gt;0),"SI","NO")</f>
        <v>SI</v>
      </c>
    </row>
    <row r="28" spans="1:17" s="1" customFormat="1" ht="12" customHeight="1" x14ac:dyDescent="0.2">
      <c r="A28" s="8"/>
      <c r="B28" s="212" t="s">
        <v>35</v>
      </c>
      <c r="C28" s="212"/>
      <c r="D28" s="212"/>
      <c r="E28" s="212"/>
      <c r="F28" s="212"/>
      <c r="G28" s="105" t="str">
        <f>IF(AND('10'!$U$1='10'!$U$3,'10'!$U$3&gt;0),"SI","NO")</f>
        <v>SI</v>
      </c>
      <c r="I28" s="8"/>
      <c r="J28" s="212" t="s">
        <v>36</v>
      </c>
      <c r="K28" s="212"/>
      <c r="L28" s="212"/>
      <c r="M28" s="212"/>
      <c r="N28" s="212"/>
      <c r="O28" s="212"/>
      <c r="P28" s="212"/>
      <c r="Q28" s="105" t="str">
        <f>IF(AND('27'!$U$1='27'!$U$3,'27'!$U$3&gt;0),"SI","NO")</f>
        <v>SI</v>
      </c>
    </row>
    <row r="29" spans="1:17" s="1" customFormat="1" ht="12.75" x14ac:dyDescent="0.2">
      <c r="A29" s="8"/>
      <c r="B29" s="212" t="s">
        <v>37</v>
      </c>
      <c r="C29" s="212"/>
      <c r="D29" s="212"/>
      <c r="E29" s="212"/>
      <c r="F29" s="212"/>
      <c r="G29" s="105" t="str">
        <f>IF(AND('11'!$U$1='11'!$U$3,'11'!$U$3&gt;0),"SI","NO")</f>
        <v>SI</v>
      </c>
      <c r="I29" s="88" t="s">
        <v>38</v>
      </c>
      <c r="J29" s="89"/>
      <c r="K29" s="89"/>
      <c r="L29" s="5"/>
      <c r="M29" s="5"/>
      <c r="N29" s="5"/>
      <c r="O29" s="5"/>
      <c r="P29" s="5"/>
      <c r="Q29" s="90"/>
    </row>
    <row r="30" spans="1:17" s="1" customFormat="1" ht="12.75" x14ac:dyDescent="0.2">
      <c r="A30" s="8"/>
      <c r="B30" s="212" t="s">
        <v>39</v>
      </c>
      <c r="C30" s="212"/>
      <c r="D30" s="212"/>
      <c r="E30" s="212"/>
      <c r="F30" s="212"/>
      <c r="G30" s="105" t="str">
        <f>IF(AND('12'!$U$1='12'!$U$3,'12'!$U$3&gt;0),"SI","NO")</f>
        <v>SI</v>
      </c>
      <c r="I30" s="57"/>
      <c r="J30" s="212" t="s">
        <v>40</v>
      </c>
      <c r="K30" s="212"/>
      <c r="L30" s="212"/>
      <c r="M30" s="212"/>
      <c r="N30" s="212"/>
      <c r="O30" s="212"/>
      <c r="P30" s="212"/>
      <c r="Q30" s="105" t="str">
        <f>IF(AND('28'!$U$1='28'!$U$3,'28'!$U$3&gt;0),"SI","NO")</f>
        <v>SI</v>
      </c>
    </row>
    <row r="31" spans="1:17" s="1" customFormat="1" ht="12.75" x14ac:dyDescent="0.2">
      <c r="A31" s="8"/>
      <c r="B31" s="212" t="s">
        <v>41</v>
      </c>
      <c r="C31" s="212"/>
      <c r="D31" s="212"/>
      <c r="E31" s="212"/>
      <c r="F31" s="212"/>
      <c r="G31" s="105" t="str">
        <f>IF(AND('13'!$U$1='13'!$U$3,'13'!$U$3&gt;0),"SI","NO")</f>
        <v>SI</v>
      </c>
      <c r="I31" s="8"/>
      <c r="J31" s="212" t="s">
        <v>42</v>
      </c>
      <c r="K31" s="212"/>
      <c r="L31" s="212"/>
      <c r="M31" s="212"/>
      <c r="N31" s="212"/>
      <c r="O31" s="212"/>
      <c r="P31" s="212"/>
      <c r="Q31" s="105"/>
    </row>
    <row r="32" spans="1:17" s="1" customFormat="1" ht="12.75" x14ac:dyDescent="0.2">
      <c r="A32" s="8"/>
      <c r="B32" s="212" t="s">
        <v>43</v>
      </c>
      <c r="C32" s="212"/>
      <c r="D32" s="212"/>
      <c r="E32" s="212"/>
      <c r="F32" s="212"/>
      <c r="G32" s="105" t="str">
        <f>IF(AND('14'!$U$1='14'!$U$3,'14'!$U$3&gt;0),"SI","NO")</f>
        <v>SI</v>
      </c>
      <c r="I32" s="8"/>
      <c r="J32" s="212" t="s">
        <v>44</v>
      </c>
      <c r="K32" s="212"/>
      <c r="L32" s="212"/>
      <c r="M32" s="212"/>
      <c r="N32" s="212"/>
      <c r="O32" s="212"/>
      <c r="P32" s="212"/>
      <c r="Q32" s="105" t="str">
        <f>IF(AND('30'!$U$1='30'!$U$3,'30'!$U$3&gt;0),"SI","NO")</f>
        <v>SI</v>
      </c>
    </row>
    <row r="33" spans="1:17" s="1" customFormat="1" ht="12.75" x14ac:dyDescent="0.2">
      <c r="A33" s="91" t="s">
        <v>45</v>
      </c>
      <c r="B33" s="85"/>
      <c r="C33" s="85"/>
      <c r="D33" s="5"/>
      <c r="E33" s="5"/>
      <c r="F33" s="5"/>
      <c r="G33" s="104"/>
      <c r="I33" s="8"/>
      <c r="J33" s="212" t="s">
        <v>46</v>
      </c>
      <c r="K33" s="212"/>
      <c r="L33" s="212"/>
      <c r="M33" s="212"/>
      <c r="N33" s="212"/>
      <c r="O33" s="212"/>
      <c r="P33" s="212"/>
      <c r="Q33" s="105" t="str">
        <f>IF(AND('31'!$U$1='31'!$U$3,'31'!$U$3&gt;0),"SI","NO")</f>
        <v>SI</v>
      </c>
    </row>
    <row r="34" spans="1:17" s="1" customFormat="1" ht="12.75" x14ac:dyDescent="0.2">
      <c r="A34" s="8"/>
      <c r="B34" s="212" t="s">
        <v>47</v>
      </c>
      <c r="C34" s="212"/>
      <c r="D34" s="212"/>
      <c r="E34" s="212"/>
      <c r="F34" s="212"/>
      <c r="G34" s="105" t="str">
        <f>IF(AND('15'!$U$1='15'!$U$3,'15'!$U$3&gt;0),"SI","NO")</f>
        <v>SI</v>
      </c>
      <c r="I34" s="8"/>
      <c r="J34" s="212"/>
      <c r="K34" s="212"/>
      <c r="L34" s="212"/>
      <c r="M34" s="212"/>
      <c r="N34" s="212"/>
      <c r="O34" s="100"/>
      <c r="P34" s="212"/>
      <c r="Q34" s="232"/>
    </row>
    <row r="35" spans="1:17" s="1" customFormat="1" ht="15" customHeight="1" x14ac:dyDescent="0.25">
      <c r="A35" s="8"/>
      <c r="B35" s="212" t="s">
        <v>48</v>
      </c>
      <c r="C35" s="212"/>
      <c r="D35" s="212"/>
      <c r="E35" s="212"/>
      <c r="F35" s="212"/>
      <c r="G35" s="105" t="str">
        <f>IF(AND('16'!$U$1='16'!$U$3,'16'!$U$3&gt;0),"SI","NO")</f>
        <v>SI</v>
      </c>
      <c r="I35" s="233" t="s">
        <v>49</v>
      </c>
      <c r="J35" s="234"/>
      <c r="K35" s="86"/>
      <c r="L35" s="5"/>
      <c r="M35" s="5"/>
      <c r="N35" s="5"/>
      <c r="O35" s="5"/>
      <c r="P35" s="5"/>
      <c r="Q35" s="87"/>
    </row>
    <row r="36" spans="1:17" s="1" customFormat="1" ht="12.75" x14ac:dyDescent="0.2">
      <c r="A36" s="9"/>
      <c r="B36" s="10"/>
      <c r="C36" s="10"/>
      <c r="D36" s="10"/>
      <c r="E36" s="10"/>
      <c r="F36" s="10"/>
      <c r="G36" s="11"/>
      <c r="I36" s="9"/>
      <c r="J36" s="10"/>
      <c r="K36" s="10"/>
      <c r="L36" s="10"/>
      <c r="M36" s="10"/>
      <c r="N36" s="10"/>
      <c r="O36" s="10"/>
      <c r="P36" s="10"/>
      <c r="Q36" s="11"/>
    </row>
    <row r="37" spans="1:17" s="1" customFormat="1" ht="12.75" x14ac:dyDescent="0.2">
      <c r="A37" s="50"/>
      <c r="B37" s="50"/>
      <c r="C37" s="50"/>
      <c r="D37" s="50"/>
      <c r="E37" s="50"/>
      <c r="F37" s="50"/>
      <c r="G37" s="50"/>
    </row>
    <row r="38" spans="1:17" s="1" customFormat="1" ht="12.75" x14ac:dyDescent="0.2">
      <c r="A38" s="50"/>
      <c r="B38" s="50"/>
      <c r="C38" s="50"/>
      <c r="D38" s="50"/>
      <c r="E38" s="50"/>
      <c r="F38" s="50"/>
      <c r="G38" s="50"/>
    </row>
    <row r="39" spans="1:17" s="1" customFormat="1" ht="12.75" x14ac:dyDescent="0.2">
      <c r="A39" s="50"/>
      <c r="B39" s="50"/>
      <c r="C39" s="50"/>
      <c r="D39" s="50"/>
      <c r="E39" s="50"/>
      <c r="F39" s="50"/>
      <c r="G39" s="50"/>
    </row>
    <row r="40" spans="1:17" s="1" customFormat="1" ht="15" customHeight="1" x14ac:dyDescent="0.2">
      <c r="A40" s="50"/>
      <c r="B40" s="50"/>
      <c r="C40" s="50"/>
      <c r="D40" s="50"/>
      <c r="E40" s="50"/>
      <c r="F40" s="50"/>
      <c r="G40" s="50"/>
    </row>
    <row r="41" spans="1:17" s="1" customFormat="1" ht="12.75" x14ac:dyDescent="0.2">
      <c r="A41" s="50"/>
      <c r="B41" s="50"/>
      <c r="C41" s="50"/>
      <c r="D41" s="50"/>
      <c r="E41" s="50"/>
      <c r="F41" s="50"/>
      <c r="G41" s="50"/>
    </row>
    <row r="42" spans="1:17" s="1" customFormat="1" ht="12.75" x14ac:dyDescent="0.2">
      <c r="A42" s="50"/>
      <c r="B42" s="50"/>
      <c r="C42" s="50"/>
      <c r="D42" s="50"/>
      <c r="E42" s="50"/>
      <c r="F42" s="50"/>
      <c r="G42" s="50"/>
    </row>
    <row r="43" spans="1:17" s="1" customFormat="1" ht="12.75" x14ac:dyDescent="0.2">
      <c r="A43" s="50"/>
      <c r="B43" s="50"/>
      <c r="C43" s="50"/>
      <c r="D43" s="50"/>
      <c r="E43" s="50"/>
      <c r="F43" s="50"/>
      <c r="G43" s="50"/>
    </row>
    <row r="44" spans="1:17" s="1" customFormat="1" ht="12.75" x14ac:dyDescent="0.2">
      <c r="A44" s="50"/>
      <c r="B44" s="50"/>
      <c r="C44" s="50"/>
      <c r="D44" s="50"/>
      <c r="E44" s="50"/>
      <c r="F44" s="50"/>
      <c r="G44" s="50"/>
    </row>
    <row r="45" spans="1:17" ht="12.75" x14ac:dyDescent="0.2">
      <c r="I45" s="1"/>
      <c r="J45" s="1"/>
      <c r="K45" s="1"/>
      <c r="L45" s="1"/>
      <c r="M45" s="1"/>
      <c r="N45" s="1"/>
      <c r="O45" s="1"/>
      <c r="P45" s="1"/>
      <c r="Q45" s="1"/>
    </row>
    <row r="46" spans="1:17" ht="12.75" x14ac:dyDescent="0.2">
      <c r="I46" s="1"/>
      <c r="J46" s="1"/>
      <c r="K46" s="1"/>
      <c r="L46" s="1"/>
      <c r="M46" s="1"/>
      <c r="N46" s="1"/>
      <c r="O46" s="1"/>
      <c r="P46" s="1"/>
      <c r="Q46" s="1"/>
    </row>
    <row r="47" spans="1:17" ht="12.75" x14ac:dyDescent="0.2">
      <c r="I47" s="1"/>
      <c r="J47" s="1"/>
      <c r="K47" s="1"/>
      <c r="L47" s="1"/>
      <c r="M47" s="1"/>
      <c r="N47" s="1"/>
      <c r="O47" s="1"/>
      <c r="P47" s="1"/>
      <c r="Q47" s="1"/>
    </row>
  </sheetData>
  <sheetProtection algorithmName="SHA-512" hashValue="XKnwJYX3QWzpjhVPFLznzO821KUgkbRPn6k9PXRPIV2TF0njvP8ngbTbrx7bMi8Eozdi52I5HExsbwaeFCT/Xw==" saltValue="/KSvipD8qJKQlRq9dY1hPg==" spinCount="100000" sheet="1" objects="1" scenarios="1" formatRows="0"/>
  <mergeCells count="48">
    <mergeCell ref="P34:Q34"/>
    <mergeCell ref="J31:P31"/>
    <mergeCell ref="J33:P33"/>
    <mergeCell ref="B24:F24"/>
    <mergeCell ref="I35:J35"/>
    <mergeCell ref="J34:N34"/>
    <mergeCell ref="A1:G1"/>
    <mergeCell ref="A5:G5"/>
    <mergeCell ref="A14:G14"/>
    <mergeCell ref="A3:G3"/>
    <mergeCell ref="A4:G4"/>
    <mergeCell ref="A6:G6"/>
    <mergeCell ref="A8:G8"/>
    <mergeCell ref="A10:G10"/>
    <mergeCell ref="A7:B7"/>
    <mergeCell ref="C7:E7"/>
    <mergeCell ref="C9:G9"/>
    <mergeCell ref="A11:B11"/>
    <mergeCell ref="C11:G11"/>
    <mergeCell ref="B22:F22"/>
    <mergeCell ref="B35:F35"/>
    <mergeCell ref="B34:F34"/>
    <mergeCell ref="I14:Q14"/>
    <mergeCell ref="B18:F18"/>
    <mergeCell ref="B19:F19"/>
    <mergeCell ref="B20:F20"/>
    <mergeCell ref="B21:F21"/>
    <mergeCell ref="B32:F32"/>
    <mergeCell ref="B30:F30"/>
    <mergeCell ref="B31:F31"/>
    <mergeCell ref="B28:F28"/>
    <mergeCell ref="B29:F29"/>
    <mergeCell ref="B26:F26"/>
    <mergeCell ref="B27:F27"/>
    <mergeCell ref="B23:F23"/>
    <mergeCell ref="I11:K11"/>
    <mergeCell ref="J32:P32"/>
    <mergeCell ref="J17:P17"/>
    <mergeCell ref="J18:P18"/>
    <mergeCell ref="J19:P19"/>
    <mergeCell ref="J21:P21"/>
    <mergeCell ref="J22:P22"/>
    <mergeCell ref="J23:P23"/>
    <mergeCell ref="J24:P24"/>
    <mergeCell ref="J26:P26"/>
    <mergeCell ref="J27:P27"/>
    <mergeCell ref="J28:P28"/>
    <mergeCell ref="J30:P30"/>
  </mergeCells>
  <dataValidations disablePrompts="1" count="1">
    <dataValidation type="whole" allowBlank="1" showInputMessage="1" showErrorMessage="1" error="Valor NO Válido." prompt="Solo números" sqref="C7" xr:uid="{00000000-0002-0000-0000-000000000000}">
      <formula1>Entero_Minimo</formula1>
      <formula2>Entero_Maximo</formula2>
    </dataValidation>
  </dataValidations>
  <hyperlinks>
    <hyperlink ref="B18:C18" location="'P1'!A1" display="Principio 1: Paridad de trato" xr:uid="{00000000-0004-0000-0000-000000000000}"/>
    <hyperlink ref="B19:C19" location="'P2'!A1" display="Principio 2: Participación de los accionistas" xr:uid="{00000000-0004-0000-0000-000001000000}"/>
    <hyperlink ref="B20:C20" location="'P3'!A1" display="Principio 3: No dilución en la participación en el capital social" xr:uid="{00000000-0004-0000-0000-000002000000}"/>
    <hyperlink ref="B21:C21" location="'P4'!A1" display="Principio 4: Información y comunicación a los accionistas" xr:uid="{00000000-0004-0000-0000-000003000000}"/>
    <hyperlink ref="B22:C22" location="'P5'!A1" display="Principio 5: Participación en dividendos de la Sociedad" xr:uid="{00000000-0004-0000-0000-000004000000}"/>
    <hyperlink ref="B23:C23" location="'P6'!A1" display="Principio 6: Cambio o toma de control" xr:uid="{00000000-0004-0000-0000-000005000000}"/>
    <hyperlink ref="B24:C24" location="'P7'!A1" display="Principio 7: Arbitraje para solución de controversias" xr:uid="{00000000-0004-0000-0000-000006000000}"/>
    <hyperlink ref="B26:C26" location="'P8'!A1" display="Principio 8: Función y competencia" xr:uid="{00000000-0004-0000-0000-000007000000}"/>
    <hyperlink ref="B27:C27" location="'P9'!A1" display="Principio 9: Reglamento de Junta General de Accionistas" xr:uid="{00000000-0004-0000-0000-000008000000}"/>
    <hyperlink ref="B28:C28" location="'P10'!A1" display="Principio 10: Mecanismos de convocatoria" xr:uid="{00000000-0004-0000-0000-000009000000}"/>
    <hyperlink ref="B29:C29" location="'P11'!A1" display="Principio 11: Propuestas de puntos de agenda" xr:uid="{00000000-0004-0000-0000-00000A000000}"/>
    <hyperlink ref="B30:C30" location="'P12'!A1" display="Principio 12: Procedimientos para el ejercicio del voto" xr:uid="{00000000-0004-0000-0000-00000B000000}"/>
    <hyperlink ref="B31:C31" location="'P13'!A1" display="Principio 13: Delegación de voto" xr:uid="{00000000-0004-0000-0000-00000C000000}"/>
    <hyperlink ref="B32:C32" location="'P14'!A1" display="Principio 14: Seguimiento de acuerdos de JGA" xr:uid="{00000000-0004-0000-0000-00000D000000}"/>
    <hyperlink ref="B35:C35" location="'P16'!A1" display="Principio 16: Funciones del Directorio" xr:uid="{00000000-0004-0000-0000-00000E000000}"/>
    <hyperlink ref="B34:C34" location="'P15'!A1" display="Principio 15: Conformación del Directorio" xr:uid="{00000000-0004-0000-0000-00000F000000}"/>
    <hyperlink ref="B18:F18" location="'1'!A1" display="Principio 1: Paridad de trato" xr:uid="{00000000-0004-0000-0000-000010000000}"/>
    <hyperlink ref="B19:F19" location="'2'!A1" display="Principio 2: Participación de los accionistas" xr:uid="{00000000-0004-0000-0000-000011000000}"/>
    <hyperlink ref="B20:F20" location="'3'!A1" display="Principio 3: No dilución en la participación en el capital social" xr:uid="{00000000-0004-0000-0000-000012000000}"/>
    <hyperlink ref="B21:F21" location="'4'!A1" display="Principio 4: Información y comunicación a los accionistas" xr:uid="{00000000-0004-0000-0000-000013000000}"/>
    <hyperlink ref="B22:F22" location="'5'!A1" display="Principio 5: Participación en dividendos de la Sociedad" xr:uid="{00000000-0004-0000-0000-000014000000}"/>
    <hyperlink ref="B23:F23" location="'6'!A1" display="Principio 6: Cambio o toma de control" xr:uid="{00000000-0004-0000-0000-000015000000}"/>
    <hyperlink ref="B24:F24" location="'7'!A1" display="Principio 7: Arbitraje para solución de controversias" xr:uid="{00000000-0004-0000-0000-000016000000}"/>
    <hyperlink ref="B26:F26" location="'8'!A1" display="Principio 8: Función y competencia" xr:uid="{00000000-0004-0000-0000-000017000000}"/>
    <hyperlink ref="B27:F27" location="'9'!A1" display="Principio 9: Reglamento de Junta General de Accionistas" xr:uid="{00000000-0004-0000-0000-000018000000}"/>
    <hyperlink ref="J26:K26" location="Principio25!A1" display="Principio 25: Entorno del sistema de gestión de riesgos" xr:uid="{00000000-0004-0000-0000-000019000000}"/>
    <hyperlink ref="J27:K27" location="Principio26!A1" display="Principio 26: Auditoría interna" xr:uid="{00000000-0004-0000-0000-00001A000000}"/>
    <hyperlink ref="J28:K28" location="Principio27!A1" display="Principio 27: Auditores externos" xr:uid="{00000000-0004-0000-0000-00001B000000}"/>
    <hyperlink ref="J19:K19" location="'P19'!A1" display="Principio 19: Directores Independientes" xr:uid="{00000000-0004-0000-0000-00001C000000}"/>
    <hyperlink ref="J17:K17" location="'P17'!A1" display="Principio 17: Deberes y derechos de los miembros del Directorio" xr:uid="{00000000-0004-0000-0000-00001D000000}"/>
    <hyperlink ref="J18:K18" location="'P18'!A1" display="Principio 18: Reglamento de Directorio" xr:uid="{00000000-0004-0000-0000-00001E000000}"/>
    <hyperlink ref="J24:K24" location="'P24'!A1" display="Principio 24: Funciones de la Alta Gerencia" xr:uid="{00000000-0004-0000-0000-00001F000000}"/>
    <hyperlink ref="B28:F28" location="'10'!A1" display="Principio 10: Mecanismos de convocatoria" xr:uid="{00000000-0004-0000-0000-000020000000}"/>
    <hyperlink ref="B29:F29" location="'11'!A1" display="Principio 11: Propuestas de puntos de agenda" xr:uid="{00000000-0004-0000-0000-000021000000}"/>
    <hyperlink ref="B30:F30" location="'12'!A1" display="Principio 12: Procedimientos para el ejercicio del voto" xr:uid="{00000000-0004-0000-0000-000022000000}"/>
    <hyperlink ref="B31:F31" location="'13'!A1" display="Principio 13: Delegación de voto" xr:uid="{00000000-0004-0000-0000-000023000000}"/>
    <hyperlink ref="B32:F32" location="'14'!A1" display="Principio 14: Seguimiento de acuerdos de JGA" xr:uid="{00000000-0004-0000-0000-000024000000}"/>
    <hyperlink ref="B34:F34" location="'15'!A1" display="Principio 15: Conformación del Directorio" xr:uid="{00000000-0004-0000-0000-000025000000}"/>
    <hyperlink ref="B35:F35" location="'16'!A1" display="Principio 16: Funciones del Directorio" xr:uid="{00000000-0004-0000-0000-000026000000}"/>
    <hyperlink ref="J17:N17" location="'17'!A1" display="Principio 17: Deberes y derechos de los miembros del Directorio" xr:uid="{00000000-0004-0000-0000-000027000000}"/>
    <hyperlink ref="J18:N18" location="'18'!A1" display="Principio 18: Reglamento de Directorio" xr:uid="{00000000-0004-0000-0000-000028000000}"/>
    <hyperlink ref="J19:N19" location="'19'!A1" display="Principio 19: Directores Independientes" xr:uid="{00000000-0004-0000-0000-000029000000}"/>
    <hyperlink ref="J20:N20" location="'20'!A1" display="Principio 20: Operatividad del Directorio" xr:uid="{00000000-0004-0000-0000-00002A000000}"/>
    <hyperlink ref="J21:N21" location="'21'!A1" display="Principio 21: Comités especiales" xr:uid="{00000000-0004-0000-0000-00002B000000}"/>
    <hyperlink ref="J22:N22" location="'22'!A1" display="Principio 22: Código de Ética y conflictos de interés" xr:uid="{00000000-0004-0000-0000-00002C000000}"/>
    <hyperlink ref="J23:N23" location="'23'!A1" display="Principio 23: Operaciones con partes vinculadas" xr:uid="{00000000-0004-0000-0000-00002D000000}"/>
    <hyperlink ref="J24:N24" location="'24'!A1" display="Principio 24: Funciones de la Alta Gerencia" xr:uid="{00000000-0004-0000-0000-00002E000000}"/>
    <hyperlink ref="J26:N26" location="'25'!A1" display="Principio 25: Entorno del sistema de gestión de riesgos" xr:uid="{00000000-0004-0000-0000-00002F000000}"/>
    <hyperlink ref="J27:N27" location="'26'!A1" display="Principio 26: Auditoría interna" xr:uid="{00000000-0004-0000-0000-000030000000}"/>
    <hyperlink ref="J28:N28" location="'27'!A1" display="Principio 27: Auditores externos" xr:uid="{00000000-0004-0000-0000-000031000000}"/>
    <hyperlink ref="J30:N30" location="'28'!A1" display="Principio 28: Política de información" xr:uid="{00000000-0004-0000-0000-000032000000}"/>
    <hyperlink ref="J31:N31" location="'29'!A1" display="Principio 29: Estados Financieros y Memoria Anual" xr:uid="{00000000-0004-0000-0000-000033000000}"/>
    <hyperlink ref="J32:N32" location="'30'!A1" display="Principio 30: Información sobre estructura accionaria y acuerdos entre los accionistas" xr:uid="{00000000-0004-0000-0000-000034000000}"/>
    <hyperlink ref="J33:N33" location="'31'!A1" display="Principio 31: Informe de gobierno corporativo" xr:uid="{00000000-0004-0000-0000-000035000000}"/>
    <hyperlink ref="I35:J35" location="SeccionC!A1" display="SECCION C" xr:uid="{00000000-0004-0000-0000-000036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V14"/>
  <sheetViews>
    <sheetView zoomScale="85" zoomScaleNormal="85" workbookViewId="0">
      <selection activeCell="D6" sqref="D6:E6"/>
    </sheetView>
  </sheetViews>
  <sheetFormatPr baseColWidth="10" defaultColWidth="11.42578125" defaultRowHeight="12.75" x14ac:dyDescent="0.2"/>
  <cols>
    <col min="1" max="1" width="43.85546875" style="1" customWidth="1"/>
    <col min="2" max="2" width="4.85546875" style="1" customWidth="1"/>
    <col min="3" max="3" width="5.5703125" style="1" customWidth="1"/>
    <col min="4" max="4" width="6.5703125" style="1" customWidth="1"/>
    <col min="5" max="5" width="25.42578125" style="1" customWidth="1"/>
    <col min="6" max="6" width="1.42578125" style="1" customWidth="1"/>
    <col min="7" max="7" width="5.42578125" style="1" bestFit="1" customWidth="1"/>
    <col min="8" max="8" width="46.140625" style="41" customWidth="1"/>
    <col min="9" max="12" width="2.42578125" style="1" customWidth="1"/>
    <col min="13" max="16" width="3.5703125" style="1" customWidth="1"/>
    <col min="17" max="18" width="4.42578125" style="1" customWidth="1"/>
    <col min="19" max="19" width="4.42578125" style="67" customWidth="1"/>
    <col min="20" max="20" width="4.42578125" style="1" customWidth="1"/>
    <col min="21" max="21" width="4" style="67" bestFit="1" customWidth="1"/>
    <col min="22" max="22" width="2" style="67" customWidth="1"/>
    <col min="23" max="23" width="4.42578125" style="1" customWidth="1"/>
    <col min="24" max="16384" width="11.42578125" style="1"/>
  </cols>
  <sheetData>
    <row r="1" spans="1:22" ht="38.25" customHeight="1" x14ac:dyDescent="0.2">
      <c r="A1" s="318" t="s">
        <v>174</v>
      </c>
      <c r="B1" s="319"/>
      <c r="C1" s="319"/>
      <c r="D1" s="319"/>
      <c r="E1" s="319"/>
      <c r="U1" s="67">
        <v>1</v>
      </c>
    </row>
    <row r="2" spans="1:22" ht="11.25" hidden="1" customHeight="1" x14ac:dyDescent="0.2">
      <c r="A2" s="71" t="s">
        <v>2</v>
      </c>
      <c r="B2" s="71" t="s">
        <v>2</v>
      </c>
      <c r="C2" s="71" t="s">
        <v>2</v>
      </c>
      <c r="D2" s="71" t="s">
        <v>2</v>
      </c>
      <c r="E2" s="71" t="s">
        <v>2</v>
      </c>
      <c r="F2" s="71" t="s">
        <v>2</v>
      </c>
      <c r="H2" s="71" t="s">
        <v>2</v>
      </c>
      <c r="I2" s="71" t="s">
        <v>2</v>
      </c>
      <c r="J2" s="71" t="s">
        <v>2</v>
      </c>
      <c r="K2" s="71" t="s">
        <v>2</v>
      </c>
      <c r="L2" s="71" t="s">
        <v>2</v>
      </c>
      <c r="M2" s="71" t="s">
        <v>2</v>
      </c>
      <c r="N2" s="71" t="s">
        <v>2</v>
      </c>
    </row>
    <row r="3" spans="1:22" ht="15" x14ac:dyDescent="0.2">
      <c r="A3" s="270" t="s">
        <v>31</v>
      </c>
      <c r="B3" s="270"/>
      <c r="C3" s="270"/>
      <c r="D3" s="270"/>
      <c r="E3" s="270"/>
      <c r="U3" s="67">
        <f>SUM(V:V)</f>
        <v>1</v>
      </c>
    </row>
    <row r="4" spans="1:22" ht="15" customHeight="1" x14ac:dyDescent="0.25">
      <c r="A4" s="261" t="s">
        <v>175</v>
      </c>
      <c r="B4" s="261"/>
      <c r="C4" s="261"/>
      <c r="D4" s="261"/>
      <c r="E4" s="261"/>
      <c r="G4"/>
      <c r="H4" s="92" t="s">
        <v>53</v>
      </c>
    </row>
    <row r="5" spans="1:22" x14ac:dyDescent="0.2">
      <c r="B5" s="98" t="s">
        <v>56</v>
      </c>
      <c r="C5" s="98" t="s">
        <v>57</v>
      </c>
      <c r="D5" s="286" t="s">
        <v>58</v>
      </c>
      <c r="E5" s="286"/>
      <c r="G5" s="54" t="s">
        <v>59</v>
      </c>
    </row>
    <row r="6" spans="1:22" ht="192.75" customHeight="1" x14ac:dyDescent="0.25">
      <c r="A6" s="72" t="s">
        <v>176</v>
      </c>
      <c r="B6" s="97" t="s">
        <v>61</v>
      </c>
      <c r="C6" s="97"/>
      <c r="D6" s="317" t="s">
        <v>177</v>
      </c>
      <c r="E6" s="317"/>
      <c r="G6" s="55" t="str">
        <f>CONCATENATE("(",LEN(D6),")")</f>
        <v>(647)</v>
      </c>
      <c r="H6" s="53" t="str">
        <f>IF(( AND(B6="x",C6="x") ),"(*) Marcar solo un valor: Si o No",IF(AND(C6="x",LEN(D6)=0),"(*) Completar la celda de explicación",
CONCATENATE("(Si/No) Marcar con 'X' solo uno de los campos. (Explicación) Longitud Máxima de ",Explicacion_LongMaximo," caracteres")))</f>
        <v>(Si/No) Marcar con 'X' solo uno de los campos. (Explicación) Longitud Máxima de 1000 caracteres</v>
      </c>
      <c r="S6" s="67">
        <v>50</v>
      </c>
      <c r="U6"/>
      <c r="V6" s="68">
        <f>IF( AND(B6="",C6=""),0,IF(AND(C6&lt;&gt;"",D6=""),0,1))</f>
        <v>1</v>
      </c>
    </row>
    <row r="7" spans="1:22" ht="9.75" customHeight="1" x14ac:dyDescent="0.2">
      <c r="A7" s="316"/>
      <c r="B7" s="316"/>
      <c r="C7" s="316"/>
      <c r="D7" s="316"/>
      <c r="E7" s="316"/>
    </row>
    <row r="8" spans="1:22" ht="30.75" customHeight="1" x14ac:dyDescent="0.25">
      <c r="A8" s="263" t="s">
        <v>178</v>
      </c>
      <c r="B8" s="263"/>
      <c r="C8" s="263"/>
      <c r="D8" s="263"/>
      <c r="E8" s="263"/>
      <c r="G8"/>
    </row>
    <row r="9" spans="1:22" x14ac:dyDescent="0.2">
      <c r="A9" s="290"/>
      <c r="B9" s="290"/>
      <c r="C9" s="14" t="s">
        <v>56</v>
      </c>
      <c r="D9" s="14" t="s">
        <v>57</v>
      </c>
      <c r="E9" s="14" t="s">
        <v>179</v>
      </c>
    </row>
    <row r="10" spans="1:22" x14ac:dyDescent="0.2">
      <c r="A10" s="308" t="s">
        <v>180</v>
      </c>
      <c r="B10" s="308"/>
      <c r="C10" s="97" t="s">
        <v>61</v>
      </c>
      <c r="D10" s="97"/>
      <c r="E10" s="73"/>
      <c r="H10" s="41" t="str">
        <f>IF(( AND($C$10="x",$D$10="x") ),"(*) Marcar solo un valor: Si o No","")</f>
        <v/>
      </c>
      <c r="S10" s="67">
        <v>148</v>
      </c>
      <c r="U10" s="1"/>
    </row>
    <row r="11" spans="1:22" x14ac:dyDescent="0.2">
      <c r="A11" s="308" t="s">
        <v>181</v>
      </c>
      <c r="B11" s="308"/>
      <c r="C11" s="97" t="s">
        <v>61</v>
      </c>
      <c r="D11" s="97"/>
      <c r="E11" s="73"/>
      <c r="H11" s="41" t="str">
        <f>IF(( AND($C$11="x",$D$11="x") ),"(*) Marcar solo un valor: Si o No","")</f>
        <v/>
      </c>
      <c r="S11" s="67">
        <v>149</v>
      </c>
      <c r="U11" s="1"/>
    </row>
    <row r="12" spans="1:22" x14ac:dyDescent="0.2">
      <c r="A12" s="308" t="s">
        <v>182</v>
      </c>
      <c r="B12" s="308"/>
      <c r="C12" s="97" t="s">
        <v>61</v>
      </c>
      <c r="D12" s="97"/>
      <c r="E12" s="73"/>
      <c r="H12" s="41" t="str">
        <f>IF(( AND($C$12="x",$D$12="x") ),"(*) Marcar solo un valor: Si o No","")</f>
        <v/>
      </c>
      <c r="S12" s="67">
        <v>150</v>
      </c>
      <c r="U12" s="1"/>
    </row>
    <row r="13" spans="1:22" x14ac:dyDescent="0.2">
      <c r="A13" s="308" t="s">
        <v>183</v>
      </c>
      <c r="B13" s="308"/>
      <c r="C13" s="97" t="s">
        <v>61</v>
      </c>
      <c r="D13" s="97"/>
      <c r="E13" s="73"/>
      <c r="H13" s="41" t="str">
        <f>IF(( AND($C$13="x",$D$13="x") ),"(*) Marcar solo un valor: Si o No","")</f>
        <v/>
      </c>
      <c r="S13" s="67">
        <v>151</v>
      </c>
      <c r="U13" s="1"/>
    </row>
    <row r="14" spans="1:22" ht="15" x14ac:dyDescent="0.25">
      <c r="A14" s="308" t="s">
        <v>184</v>
      </c>
      <c r="B14" s="308"/>
      <c r="C14" s="97" t="s">
        <v>61</v>
      </c>
      <c r="D14" s="97"/>
      <c r="E14" s="73"/>
      <c r="H14" s="41" t="str">
        <f>IF(( AND($C$14="x",$D$14="x") ),"(*) Marcar solo un valor: Si o No","")</f>
        <v/>
      </c>
      <c r="S14" s="67">
        <v>152</v>
      </c>
      <c r="U14"/>
    </row>
  </sheetData>
  <sheetProtection algorithmName="SHA-512" hashValue="8Ova6n0nXEwyR2DuRWN8IjwC21phZflzukPSQufE6mq+oOBbq0W/PkU5kv/Nxx1gdMvaAgmdUQam4bMFtky+sQ==" saltValue="5hhCyl1zuGeuIJjrKjrcrg==" spinCount="100000" sheet="1" objects="1" scenarios="1" formatRows="0"/>
  <mergeCells count="13">
    <mergeCell ref="A14:B14"/>
    <mergeCell ref="D5:E5"/>
    <mergeCell ref="D6:E6"/>
    <mergeCell ref="A8:E8"/>
    <mergeCell ref="A1:E1"/>
    <mergeCell ref="A9:B9"/>
    <mergeCell ref="A10:B10"/>
    <mergeCell ref="A11:B11"/>
    <mergeCell ref="A12:B12"/>
    <mergeCell ref="A13:B13"/>
    <mergeCell ref="A3:E3"/>
    <mergeCell ref="A4:E4"/>
    <mergeCell ref="A7:E7"/>
  </mergeCells>
  <dataValidations count="2">
    <dataValidation type="textLength" allowBlank="1" showErrorMessage="1" error="Cantidad de caracteres NO valido." sqref="D6:E6" xr:uid="{00000000-0002-0000-0900-000000000000}">
      <formula1>Explicacion_LongMinimo</formula1>
      <formula2>Explicacion_LongMaximo</formula2>
    </dataValidation>
    <dataValidation type="custom" allowBlank="1" showDropDown="1" showInputMessage="1" showErrorMessage="1" error="Valor NO Válido." prompt="Ingrese &quot;X&quot;" sqref="B6:C6 C10:D14" xr:uid="{00000000-0002-0000-0900-000001000000}">
      <formula1>COUNTIF(Respuesta_SINO,TRIM(CELL("contents")))=1</formula1>
    </dataValidation>
  </dataValidations>
  <hyperlinks>
    <hyperlink ref="H4" location="Principal!A1" display="Volver al Indice" xr:uid="{00000000-0004-0000-0900-000000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V23"/>
  <sheetViews>
    <sheetView zoomScale="85" zoomScaleNormal="85" workbookViewId="0">
      <selection activeCell="F2" sqref="F1:F1048576"/>
    </sheetView>
  </sheetViews>
  <sheetFormatPr baseColWidth="10" defaultColWidth="11.42578125" defaultRowHeight="12.75" x14ac:dyDescent="0.2"/>
  <cols>
    <col min="1" max="1" width="25.5703125" style="1" customWidth="1"/>
    <col min="2" max="2" width="17.5703125" style="1" customWidth="1"/>
    <col min="3" max="3" width="4.85546875" style="1" customWidth="1"/>
    <col min="4" max="4" width="5.5703125" style="1" customWidth="1"/>
    <col min="5" max="5" width="8" style="1" customWidth="1"/>
    <col min="6" max="6" width="7" style="1" customWidth="1"/>
    <col min="7" max="7" width="19.42578125" style="1" customWidth="1"/>
    <col min="8" max="8" width="1.5703125" style="1" customWidth="1"/>
    <col min="9" max="9" width="5.42578125" style="1" bestFit="1" customWidth="1"/>
    <col min="10" max="10" width="45" style="41" customWidth="1"/>
    <col min="11" max="14" width="1.5703125" style="1" customWidth="1"/>
    <col min="15" max="18" width="4.42578125" style="1" customWidth="1"/>
    <col min="19" max="19" width="5.5703125" style="67" customWidth="1"/>
    <col min="20" max="20" width="5.5703125" style="1" customWidth="1"/>
    <col min="21" max="21" width="4" style="67" bestFit="1" customWidth="1"/>
    <col min="22" max="22" width="2.42578125" style="67" customWidth="1"/>
    <col min="23" max="16384" width="11.42578125" style="1"/>
  </cols>
  <sheetData>
    <row r="1" spans="1:22" ht="15" x14ac:dyDescent="0.2">
      <c r="A1" s="270" t="s">
        <v>33</v>
      </c>
      <c r="B1" s="270"/>
      <c r="C1" s="270"/>
      <c r="D1" s="270"/>
      <c r="E1" s="270"/>
      <c r="F1" s="270"/>
      <c r="G1" s="270"/>
      <c r="J1" s="93" t="str">
        <f>'8'!A1</f>
        <v>PILAR II: Junta General de Accionistas (JGA)</v>
      </c>
      <c r="U1" s="67">
        <v>1</v>
      </c>
    </row>
    <row r="2" spans="1:22" hidden="1" x14ac:dyDescent="0.2">
      <c r="A2" s="71" t="s">
        <v>2</v>
      </c>
      <c r="B2" s="71" t="s">
        <v>2</v>
      </c>
      <c r="C2" s="71" t="s">
        <v>2</v>
      </c>
      <c r="D2" s="71" t="s">
        <v>2</v>
      </c>
      <c r="E2" s="71" t="s">
        <v>2</v>
      </c>
      <c r="F2" s="71" t="s">
        <v>2</v>
      </c>
      <c r="G2" s="71" t="s">
        <v>2</v>
      </c>
      <c r="H2" s="71" t="s">
        <v>2</v>
      </c>
      <c r="I2" s="71" t="s">
        <v>2</v>
      </c>
      <c r="J2" s="71" t="s">
        <v>2</v>
      </c>
      <c r="K2" s="71" t="s">
        <v>2</v>
      </c>
      <c r="L2" s="71" t="s">
        <v>2</v>
      </c>
      <c r="M2" s="71" t="s">
        <v>2</v>
      </c>
      <c r="N2" s="71" t="s">
        <v>2</v>
      </c>
    </row>
    <row r="3" spans="1:22" ht="15" customHeight="1" x14ac:dyDescent="0.2">
      <c r="A3" s="261" t="s">
        <v>185</v>
      </c>
      <c r="B3" s="261"/>
      <c r="C3" s="261"/>
      <c r="D3" s="261"/>
      <c r="E3" s="261"/>
      <c r="F3" s="261"/>
      <c r="G3" s="261"/>
      <c r="J3" s="92" t="s">
        <v>53</v>
      </c>
      <c r="U3" s="67">
        <f>SUM(V:V)</f>
        <v>1</v>
      </c>
    </row>
    <row r="4" spans="1:22" ht="26.25" customHeight="1" x14ac:dyDescent="0.2">
      <c r="A4" s="240"/>
      <c r="B4" s="241"/>
      <c r="C4" s="98" t="s">
        <v>56</v>
      </c>
      <c r="D4" s="98" t="s">
        <v>57</v>
      </c>
      <c r="E4" s="286" t="s">
        <v>58</v>
      </c>
      <c r="F4" s="286"/>
      <c r="G4" s="286"/>
      <c r="I4" s="54" t="s">
        <v>59</v>
      </c>
    </row>
    <row r="5" spans="1:22" ht="47.25" customHeight="1" x14ac:dyDescent="0.2">
      <c r="A5" s="244" t="s">
        <v>186</v>
      </c>
      <c r="B5" s="245"/>
      <c r="C5" s="97" t="s">
        <v>61</v>
      </c>
      <c r="D5" s="97"/>
      <c r="E5" s="216" t="s">
        <v>187</v>
      </c>
      <c r="F5" s="217"/>
      <c r="G5" s="218"/>
      <c r="I5" s="55" t="str">
        <f>CONCATENATE("(",LEN(E5),")")</f>
        <v>(132)</v>
      </c>
      <c r="J5" s="53"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67">
        <v>51</v>
      </c>
      <c r="V5" s="68">
        <f>IF( AND(C5="",D5=""),0,IF(AND(D5&lt;&gt;"",E5=""),0,1))</f>
        <v>1</v>
      </c>
    </row>
    <row r="6" spans="1:22" ht="9.75" customHeight="1" x14ac:dyDescent="0.2">
      <c r="A6" s="321"/>
      <c r="B6" s="321"/>
      <c r="C6" s="321"/>
      <c r="D6" s="321"/>
      <c r="E6" s="321"/>
      <c r="F6" s="321"/>
      <c r="G6" s="321"/>
    </row>
    <row r="7" spans="1:22" ht="24.6" customHeight="1" x14ac:dyDescent="0.25">
      <c r="A7" s="263" t="s">
        <v>188</v>
      </c>
      <c r="B7" s="263"/>
      <c r="C7" s="263"/>
      <c r="D7" s="263"/>
      <c r="E7" s="263"/>
      <c r="F7" s="263"/>
      <c r="G7" s="263"/>
      <c r="I7"/>
    </row>
    <row r="8" spans="1:22" ht="8.25" customHeight="1" x14ac:dyDescent="0.2">
      <c r="A8" s="321"/>
      <c r="B8" s="321"/>
      <c r="C8" s="321"/>
      <c r="D8" s="321"/>
      <c r="E8" s="321"/>
      <c r="F8" s="321"/>
      <c r="G8" s="321"/>
    </row>
    <row r="9" spans="1:22" ht="31.35" customHeight="1" x14ac:dyDescent="0.2">
      <c r="A9" s="113"/>
      <c r="B9" s="113"/>
      <c r="C9" s="113"/>
      <c r="D9" s="113"/>
      <c r="E9" s="14" t="s">
        <v>56</v>
      </c>
      <c r="F9" s="14" t="s">
        <v>57</v>
      </c>
      <c r="G9" s="140" t="s">
        <v>189</v>
      </c>
    </row>
    <row r="10" spans="1:22" ht="15.75" customHeight="1" x14ac:dyDescent="0.2">
      <c r="A10" s="296" t="s">
        <v>190</v>
      </c>
      <c r="B10" s="297"/>
      <c r="C10" s="297"/>
      <c r="D10" s="298"/>
      <c r="E10" s="97" t="s">
        <v>61</v>
      </c>
      <c r="F10" s="97"/>
      <c r="G10" s="73"/>
      <c r="J10" s="41" t="str">
        <f>IF(( AND($E$10="x",$F$10="x") ),"(*) Marcar solo un valor: Si o No","")</f>
        <v/>
      </c>
      <c r="S10" s="67">
        <v>423</v>
      </c>
      <c r="U10" s="1"/>
    </row>
    <row r="11" spans="1:22" ht="30" customHeight="1" x14ac:dyDescent="0.2">
      <c r="A11" s="296" t="s">
        <v>191</v>
      </c>
      <c r="B11" s="297"/>
      <c r="C11" s="297"/>
      <c r="D11" s="298"/>
      <c r="E11" s="97" t="s">
        <v>61</v>
      </c>
      <c r="F11" s="97"/>
      <c r="G11" s="73"/>
      <c r="J11" s="41" t="str">
        <f>IF(( AND($E$11="x",$F$11="x") ),"(*) Marcar solo un valor: Si o No","")</f>
        <v/>
      </c>
      <c r="S11" s="67">
        <v>424</v>
      </c>
      <c r="U11" s="1"/>
    </row>
    <row r="12" spans="1:22" ht="13.5" customHeight="1" x14ac:dyDescent="0.2">
      <c r="A12" s="296" t="s">
        <v>192</v>
      </c>
      <c r="B12" s="297"/>
      <c r="C12" s="297"/>
      <c r="D12" s="298"/>
      <c r="E12" s="97" t="s">
        <v>61</v>
      </c>
      <c r="F12" s="97"/>
      <c r="G12" s="73"/>
      <c r="J12" s="41" t="str">
        <f>IF(( AND($E$12="x",$F$12="x") ),"(*) Marcar solo un valor: Si o No","")</f>
        <v/>
      </c>
      <c r="S12" s="67">
        <v>154</v>
      </c>
      <c r="U12" s="1"/>
    </row>
    <row r="13" spans="1:22" ht="24.6" customHeight="1" x14ac:dyDescent="0.2">
      <c r="A13" s="296" t="s">
        <v>193</v>
      </c>
      <c r="B13" s="297"/>
      <c r="C13" s="297"/>
      <c r="D13" s="298"/>
      <c r="E13" s="97" t="s">
        <v>61</v>
      </c>
      <c r="F13" s="97"/>
      <c r="G13" s="73"/>
      <c r="J13" s="41" t="str">
        <f>IF(( AND($E$13="x",$F$13="x") ),"(*) Marcar solo un valor: Si o No","")</f>
        <v/>
      </c>
      <c r="S13" s="67">
        <v>155</v>
      </c>
      <c r="U13" s="1"/>
    </row>
    <row r="14" spans="1:22" ht="15.75" customHeight="1" x14ac:dyDescent="0.2">
      <c r="A14" s="296" t="s">
        <v>194</v>
      </c>
      <c r="B14" s="297"/>
      <c r="C14" s="297"/>
      <c r="D14" s="298"/>
      <c r="E14" s="97" t="s">
        <v>61</v>
      </c>
      <c r="F14" s="97"/>
      <c r="G14" s="73"/>
      <c r="J14" s="41" t="str">
        <f>IF(( AND($E$14="x",$F$14="x") ),"(*) Marcar solo un valor: Si o No","")</f>
        <v/>
      </c>
      <c r="S14" s="67">
        <v>156</v>
      </c>
      <c r="U14" s="1"/>
    </row>
    <row r="15" spans="1:22" ht="15.75" customHeight="1" x14ac:dyDescent="0.2">
      <c r="A15" s="296" t="s">
        <v>195</v>
      </c>
      <c r="B15" s="297"/>
      <c r="C15" s="297"/>
      <c r="D15" s="298"/>
      <c r="E15" s="97" t="s">
        <v>61</v>
      </c>
      <c r="F15" s="97"/>
      <c r="G15" s="73"/>
      <c r="J15" s="41" t="str">
        <f>IF(( AND($E$15="x",$F$15="x") ),"(*) Marcar solo un valor: Si o No","")</f>
        <v/>
      </c>
      <c r="S15" s="67">
        <v>157</v>
      </c>
      <c r="U15" s="1"/>
    </row>
    <row r="16" spans="1:22" ht="15.75" customHeight="1" x14ac:dyDescent="0.2">
      <c r="A16" s="296" t="s">
        <v>196</v>
      </c>
      <c r="B16" s="297"/>
      <c r="C16" s="297"/>
      <c r="D16" s="298"/>
      <c r="E16" s="97" t="s">
        <v>61</v>
      </c>
      <c r="F16" s="97"/>
      <c r="G16" s="73"/>
      <c r="J16" s="41" t="str">
        <f>IF(( AND($E$16="x",$F$16="x") ),"(*) Marcar solo un valor: Si o No","")</f>
        <v/>
      </c>
      <c r="S16" s="67">
        <v>429</v>
      </c>
      <c r="U16" s="1"/>
    </row>
    <row r="17" spans="1:21" ht="15.75" customHeight="1" x14ac:dyDescent="0.2">
      <c r="A17" s="296" t="s">
        <v>197</v>
      </c>
      <c r="B17" s="297"/>
      <c r="C17" s="297"/>
      <c r="D17" s="298"/>
      <c r="E17" s="97" t="s">
        <v>61</v>
      </c>
      <c r="F17" s="97"/>
      <c r="G17" s="73"/>
      <c r="J17" s="41" t="str">
        <f>IF(( AND($E$17="x",$F$17="x") ),"(*) Marcar solo un valor: Si o No","")</f>
        <v/>
      </c>
      <c r="S17" s="67">
        <v>430</v>
      </c>
      <c r="U17" s="1"/>
    </row>
    <row r="18" spans="1:21" x14ac:dyDescent="0.2">
      <c r="A18" s="296" t="s">
        <v>198</v>
      </c>
      <c r="B18" s="297"/>
      <c r="C18" s="297"/>
      <c r="D18" s="298"/>
      <c r="E18" s="97" t="s">
        <v>61</v>
      </c>
      <c r="F18" s="97"/>
      <c r="G18" s="73"/>
      <c r="J18" s="41" t="str">
        <f>IF(( AND($E$18="x",$F$18="x") ),"(*) Marcar solo un valor: Si o No","")</f>
        <v/>
      </c>
      <c r="S18" s="67">
        <v>431</v>
      </c>
      <c r="U18" s="1"/>
    </row>
    <row r="19" spans="1:21" ht="42.6" customHeight="1" x14ac:dyDescent="0.25">
      <c r="A19" s="133" t="s">
        <v>199</v>
      </c>
      <c r="B19" s="291"/>
      <c r="C19" s="292"/>
      <c r="D19" s="292"/>
      <c r="E19" s="292"/>
      <c r="F19" s="292"/>
      <c r="G19" s="293"/>
      <c r="S19" s="67">
        <v>158</v>
      </c>
      <c r="U19"/>
    </row>
    <row r="20" spans="1:21" ht="38.1" customHeight="1" x14ac:dyDescent="0.25">
      <c r="A20" s="320" t="s">
        <v>200</v>
      </c>
      <c r="B20" s="320"/>
      <c r="C20" s="320"/>
      <c r="D20" s="320"/>
      <c r="E20" s="320"/>
      <c r="F20" s="320"/>
      <c r="G20" s="320"/>
      <c r="I20"/>
    </row>
    <row r="21" spans="1:21" x14ac:dyDescent="0.2">
      <c r="A21" s="271"/>
      <c r="B21" s="271"/>
      <c r="C21" s="271"/>
      <c r="D21" s="271"/>
      <c r="E21" s="271"/>
      <c r="F21" s="140" t="s">
        <v>56</v>
      </c>
      <c r="G21" s="140" t="s">
        <v>57</v>
      </c>
    </row>
    <row r="22" spans="1:21" x14ac:dyDescent="0.2">
      <c r="A22" s="296" t="s">
        <v>201</v>
      </c>
      <c r="B22" s="297"/>
      <c r="C22" s="297"/>
      <c r="D22" s="297"/>
      <c r="E22" s="298"/>
      <c r="F22" s="97" t="s">
        <v>61</v>
      </c>
      <c r="G22" s="97"/>
      <c r="J22" s="41" t="str">
        <f>IF(( AND($F$22="x",$G$22="x") ),"(*) Marcar solo un valor: Si o No","")</f>
        <v/>
      </c>
      <c r="S22" s="67">
        <v>433</v>
      </c>
      <c r="U22" s="1"/>
    </row>
    <row r="23" spans="1:21" ht="26.1" customHeight="1" x14ac:dyDescent="0.25">
      <c r="A23" s="296" t="s">
        <v>202</v>
      </c>
      <c r="B23" s="297"/>
      <c r="C23" s="297"/>
      <c r="D23" s="297"/>
      <c r="E23" s="298"/>
      <c r="F23" s="97" t="s">
        <v>61</v>
      </c>
      <c r="G23" s="97"/>
      <c r="J23" s="41" t="str">
        <f>IF(( AND($F$23="x",$G$23="x") ),"(*) Marcar solo un valor: Si o No","")</f>
        <v/>
      </c>
      <c r="S23" s="67">
        <v>434</v>
      </c>
      <c r="U23"/>
    </row>
  </sheetData>
  <sheetProtection algorithmName="SHA-512" hashValue="2wim1+btgC06qlcjak6uGj7+lvYGH4DaOOJA6CsDM8ELfBBgZla6sNbek1Tutsm63fTE9OWcJCuwRnVt+oKqIQ==" saltValue="GPr5EymKPDqmPDAfg+FUVQ==" spinCount="100000" sheet="1" objects="1" scenarios="1" formatRows="0"/>
  <mergeCells count="23">
    <mergeCell ref="A1:G1"/>
    <mergeCell ref="A3:G3"/>
    <mergeCell ref="A4:B4"/>
    <mergeCell ref="A6:G6"/>
    <mergeCell ref="A8:G8"/>
    <mergeCell ref="A5:B5"/>
    <mergeCell ref="A7:G7"/>
    <mergeCell ref="E4:G4"/>
    <mergeCell ref="E5:G5"/>
    <mergeCell ref="A10:D10"/>
    <mergeCell ref="A12:D12"/>
    <mergeCell ref="A13:D13"/>
    <mergeCell ref="A14:D14"/>
    <mergeCell ref="A18:D18"/>
    <mergeCell ref="A11:D11"/>
    <mergeCell ref="A15:D15"/>
    <mergeCell ref="A16:D16"/>
    <mergeCell ref="A17:D17"/>
    <mergeCell ref="A20:G20"/>
    <mergeCell ref="A22:E22"/>
    <mergeCell ref="A21:E21"/>
    <mergeCell ref="A23:E23"/>
    <mergeCell ref="B19:G19"/>
  </mergeCells>
  <dataValidations xWindow="503" yWindow="438" count="2">
    <dataValidation type="textLength" allowBlank="1" showErrorMessage="1" error="Cantidad de caracteres NO valido." sqref="E5:G5" xr:uid="{00000000-0002-0000-0A00-000000000000}">
      <formula1>Explicacion_LongMinimo</formula1>
      <formula2>Explicacion_LongMaximo</formula2>
    </dataValidation>
    <dataValidation type="custom" allowBlank="1" showDropDown="1" showInputMessage="1" showErrorMessage="1" error="Valor NO Válido." prompt="Ingrese &quot;X&quot;" sqref="C5:D5 E10:F18" xr:uid="{00000000-0002-0000-0A00-000001000000}">
      <formula1>COUNTIF(Respuesta_SINO,TRIM(CELL("contents")))=1</formula1>
    </dataValidation>
  </dataValidations>
  <hyperlinks>
    <hyperlink ref="J3" location="Principal!A1" display="Volver al Indice" xr:uid="{00000000-0004-0000-0A00-000000000000}"/>
  </hyperlinks>
  <pageMargins left="0.7" right="0.7" top="0.75" bottom="0.75" header="0.3" footer="0.3"/>
  <pageSetup paperSize="9" scale="9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V54"/>
  <sheetViews>
    <sheetView topLeftCell="A11" zoomScale="85" zoomScaleNormal="85" workbookViewId="0">
      <selection activeCell="P29" sqref="P29"/>
    </sheetView>
  </sheetViews>
  <sheetFormatPr baseColWidth="10" defaultColWidth="11.42578125" defaultRowHeight="12.75" x14ac:dyDescent="0.2"/>
  <cols>
    <col min="1" max="1" width="2.42578125" style="1" customWidth="1"/>
    <col min="2" max="2" width="8.85546875" style="1" customWidth="1"/>
    <col min="3" max="3" width="8.5703125" style="1" customWidth="1"/>
    <col min="4" max="4" width="10.85546875" style="1" customWidth="1"/>
    <col min="5" max="5" width="5" style="1" customWidth="1"/>
    <col min="6" max="6" width="7.5703125" style="1" customWidth="1"/>
    <col min="7" max="7" width="2.42578125" style="1" customWidth="1"/>
    <col min="8" max="8" width="4.42578125" style="1" customWidth="1"/>
    <col min="9" max="9" width="4.85546875" style="1" customWidth="1"/>
    <col min="10" max="10" width="4.140625" style="1" customWidth="1"/>
    <col min="11" max="11" width="5.85546875" style="1" customWidth="1"/>
    <col min="12" max="12" width="6.140625" style="1" customWidth="1"/>
    <col min="13" max="13" width="5.140625" style="1" customWidth="1"/>
    <col min="14" max="14" width="9.42578125" style="1" customWidth="1"/>
    <col min="15" max="15" width="1.5703125" style="1" customWidth="1"/>
    <col min="16" max="16" width="5.42578125" style="1" bestFit="1" customWidth="1"/>
    <col min="17" max="17" width="43.42578125" style="41" customWidth="1"/>
    <col min="18" max="18" width="5.42578125" style="1" customWidth="1"/>
    <col min="19" max="20" width="5.42578125" style="67" customWidth="1"/>
    <col min="21" max="21" width="4" style="67" bestFit="1" customWidth="1"/>
    <col min="22" max="22" width="2.5703125" style="67" customWidth="1"/>
    <col min="23" max="24" width="5.5703125" style="1" customWidth="1"/>
    <col min="25" max="16384" width="11.42578125" style="1"/>
  </cols>
  <sheetData>
    <row r="1" spans="1:22" ht="15" x14ac:dyDescent="0.2">
      <c r="A1" s="270" t="s">
        <v>35</v>
      </c>
      <c r="B1" s="270"/>
      <c r="C1" s="270"/>
      <c r="D1" s="270"/>
      <c r="E1" s="270"/>
      <c r="F1" s="270"/>
      <c r="G1" s="270"/>
      <c r="H1" s="270"/>
      <c r="I1" s="270"/>
      <c r="J1" s="270"/>
      <c r="K1" s="270"/>
      <c r="L1" s="270"/>
      <c r="M1" s="270"/>
      <c r="N1" s="270"/>
      <c r="Q1" s="93" t="str">
        <f>'8'!A1</f>
        <v>PILAR II: Junta General de Accionistas (JGA)</v>
      </c>
      <c r="U1" s="67">
        <v>2</v>
      </c>
    </row>
    <row r="2" spans="1:22" hidden="1" x14ac:dyDescent="0.2">
      <c r="A2" s="71" t="s">
        <v>2</v>
      </c>
      <c r="B2" s="71" t="s">
        <v>2</v>
      </c>
      <c r="C2" s="71" t="s">
        <v>2</v>
      </c>
      <c r="D2" s="71" t="s">
        <v>2</v>
      </c>
      <c r="E2" s="71" t="s">
        <v>2</v>
      </c>
      <c r="F2" s="71" t="s">
        <v>2</v>
      </c>
      <c r="G2" s="71" t="s">
        <v>2</v>
      </c>
      <c r="H2" s="71" t="s">
        <v>2</v>
      </c>
      <c r="I2" s="71" t="s">
        <v>2</v>
      </c>
      <c r="J2" s="71" t="s">
        <v>2</v>
      </c>
      <c r="K2" s="71" t="s">
        <v>2</v>
      </c>
      <c r="L2" s="71" t="s">
        <v>2</v>
      </c>
      <c r="M2" s="71" t="s">
        <v>2</v>
      </c>
      <c r="N2" s="71" t="s">
        <v>2</v>
      </c>
      <c r="Q2" s="1"/>
    </row>
    <row r="3" spans="1:22" ht="15" customHeight="1" x14ac:dyDescent="0.2">
      <c r="A3" s="261" t="s">
        <v>203</v>
      </c>
      <c r="B3" s="261"/>
      <c r="C3" s="261"/>
      <c r="D3" s="261"/>
      <c r="E3" s="261"/>
      <c r="F3" s="261"/>
      <c r="G3" s="261"/>
      <c r="H3" s="261"/>
      <c r="I3" s="261"/>
      <c r="J3" s="261"/>
      <c r="K3" s="261"/>
      <c r="L3" s="261"/>
      <c r="M3" s="261"/>
      <c r="N3" s="261"/>
      <c r="Q3" s="92" t="s">
        <v>53</v>
      </c>
      <c r="U3" s="67">
        <f>SUM(V:V)</f>
        <v>2</v>
      </c>
    </row>
    <row r="4" spans="1:22" x14ac:dyDescent="0.2">
      <c r="A4" s="240"/>
      <c r="B4" s="240"/>
      <c r="C4" s="240"/>
      <c r="D4" s="240"/>
      <c r="E4" s="240"/>
      <c r="F4" s="240"/>
      <c r="G4" s="241"/>
      <c r="H4" s="98" t="s">
        <v>56</v>
      </c>
      <c r="I4" s="98" t="s">
        <v>57</v>
      </c>
      <c r="J4" s="286" t="s">
        <v>58</v>
      </c>
      <c r="K4" s="286"/>
      <c r="L4" s="286"/>
      <c r="M4" s="286"/>
      <c r="N4" s="286"/>
      <c r="P4" s="54" t="s">
        <v>59</v>
      </c>
    </row>
    <row r="5" spans="1:22" ht="80.25" customHeight="1" x14ac:dyDescent="0.2">
      <c r="A5" s="244" t="s">
        <v>204</v>
      </c>
      <c r="B5" s="245"/>
      <c r="C5" s="245"/>
      <c r="D5" s="245"/>
      <c r="E5" s="245"/>
      <c r="F5" s="245"/>
      <c r="G5" s="245"/>
      <c r="H5" s="97" t="s">
        <v>61</v>
      </c>
      <c r="I5" s="97"/>
      <c r="J5" s="216" t="s">
        <v>205</v>
      </c>
      <c r="K5" s="217"/>
      <c r="L5" s="217"/>
      <c r="M5" s="217"/>
      <c r="N5" s="218"/>
      <c r="P5" s="55" t="str">
        <f>CONCATENATE("(",LEN(J5),")")</f>
        <v>(246)</v>
      </c>
      <c r="Q5" s="53" t="str">
        <f>IF(( AND(H5="x",I5="x") ),"(*) Marcar solo un valor: Si o No",IF(AND(I5="x",LEN(J5)=0),"(*) Completar la celda de explicación",
CONCATENATE("(Si/No) Marcar con 'X' solo uno de los campos. (Explicación) Longitud Máxima de ",Explicacion_LongMaximo," caracteres")))</f>
        <v>(Si/No) Marcar con 'X' solo uno de los campos. (Explicación) Longitud Máxima de 1000 caracteres</v>
      </c>
      <c r="S5" s="67">
        <v>52</v>
      </c>
      <c r="V5" s="68">
        <f>IF( AND(H5="",I5=""),0,IF(AND(I5&lt;&gt;"",J5=""),0,1))</f>
        <v>1</v>
      </c>
    </row>
    <row r="6" spans="1:22" ht="27.75" customHeight="1" x14ac:dyDescent="0.25">
      <c r="A6" s="328" t="s">
        <v>206</v>
      </c>
      <c r="B6" s="328"/>
      <c r="C6" s="328"/>
      <c r="D6" s="328"/>
      <c r="E6" s="328"/>
      <c r="F6" s="328"/>
      <c r="G6" s="328"/>
      <c r="H6" s="328"/>
      <c r="I6" s="328"/>
      <c r="J6" s="328"/>
      <c r="K6" s="328"/>
      <c r="L6" s="328"/>
      <c r="M6" s="328"/>
      <c r="N6" s="328"/>
      <c r="O6" s="15"/>
      <c r="P6"/>
    </row>
    <row r="7" spans="1:22" ht="20.25" customHeight="1" x14ac:dyDescent="0.2">
      <c r="B7" s="331" t="s">
        <v>207</v>
      </c>
      <c r="C7" s="331" t="s">
        <v>208</v>
      </c>
      <c r="D7" s="331" t="s">
        <v>209</v>
      </c>
      <c r="E7" s="331" t="s">
        <v>210</v>
      </c>
      <c r="F7" s="331"/>
      <c r="G7" s="331" t="s">
        <v>211</v>
      </c>
      <c r="H7" s="331"/>
      <c r="I7" s="331"/>
      <c r="J7" s="333" t="s">
        <v>212</v>
      </c>
      <c r="K7" s="333" t="s">
        <v>213</v>
      </c>
      <c r="L7" s="331" t="s">
        <v>214</v>
      </c>
      <c r="M7" s="331"/>
      <c r="N7" s="331"/>
    </row>
    <row r="8" spans="1:22" ht="23.25" customHeight="1" x14ac:dyDescent="0.2">
      <c r="B8" s="331"/>
      <c r="C8" s="331"/>
      <c r="D8" s="331"/>
      <c r="E8" s="331"/>
      <c r="F8" s="331"/>
      <c r="G8" s="331"/>
      <c r="H8" s="331"/>
      <c r="I8" s="331"/>
      <c r="J8" s="333"/>
      <c r="K8" s="333"/>
      <c r="L8" s="331"/>
      <c r="M8" s="331"/>
      <c r="N8" s="331"/>
    </row>
    <row r="9" spans="1:22" ht="71.25" customHeight="1" x14ac:dyDescent="0.2">
      <c r="B9" s="331"/>
      <c r="C9" s="331"/>
      <c r="D9" s="331"/>
      <c r="E9" s="141" t="s">
        <v>215</v>
      </c>
      <c r="F9" s="141" t="s">
        <v>216</v>
      </c>
      <c r="G9" s="332" t="s">
        <v>56</v>
      </c>
      <c r="H9" s="332"/>
      <c r="I9" s="142" t="s">
        <v>57</v>
      </c>
      <c r="J9" s="333"/>
      <c r="K9" s="333"/>
      <c r="L9" s="141" t="s">
        <v>217</v>
      </c>
      <c r="M9" s="142" t="s">
        <v>218</v>
      </c>
      <c r="N9" s="141" t="s">
        <v>219</v>
      </c>
      <c r="P9" s="58" t="s">
        <v>78</v>
      </c>
      <c r="Q9" s="62" t="s">
        <v>79</v>
      </c>
      <c r="S9" s="67">
        <v>159</v>
      </c>
      <c r="U9" s="125"/>
    </row>
    <row r="10" spans="1:22" ht="24.75" customHeight="1" x14ac:dyDescent="0.2">
      <c r="B10" s="187">
        <v>44628</v>
      </c>
      <c r="C10" s="188">
        <v>44655</v>
      </c>
      <c r="D10" s="167" t="s">
        <v>220</v>
      </c>
      <c r="E10" s="158"/>
      <c r="F10" s="158" t="s">
        <v>61</v>
      </c>
      <c r="G10" s="322"/>
      <c r="H10" s="323"/>
      <c r="I10" s="158"/>
      <c r="J10" s="189">
        <v>99.7</v>
      </c>
      <c r="K10" s="189"/>
      <c r="L10" s="189"/>
      <c r="M10" s="189">
        <v>1</v>
      </c>
      <c r="N10" s="73"/>
      <c r="Q10" s="41" t="str">
        <f>IF(( AND(G10="x",I10="x") ),"(*) Marcar solo un valor: Si o No",IF(AND(E10="x",F10="x"),"(*) Marcar solo un Tipo de Junta: Especial o General",""))</f>
        <v/>
      </c>
    </row>
    <row r="11" spans="1:22" ht="24.75" customHeight="1" x14ac:dyDescent="0.2">
      <c r="B11" s="187">
        <v>44705</v>
      </c>
      <c r="C11" s="188">
        <v>44732</v>
      </c>
      <c r="D11" s="167" t="s">
        <v>221</v>
      </c>
      <c r="E11" s="158"/>
      <c r="F11" s="158" t="s">
        <v>61</v>
      </c>
      <c r="G11" s="322"/>
      <c r="H11" s="323"/>
      <c r="I11" s="158"/>
      <c r="J11" s="189">
        <v>99.7</v>
      </c>
      <c r="K11" s="189"/>
      <c r="L11" s="189"/>
      <c r="M11" s="189">
        <v>1</v>
      </c>
      <c r="N11" s="73"/>
      <c r="Q11" s="41" t="str">
        <f>IF(( AND(G11="x",I11="x") ),"(*) Marcar solo un valor: Si o No",IF(AND(E11="x",F11="x"),"(*) Marcar solo un Tipo de Junta: Especial o General",""))</f>
        <v/>
      </c>
    </row>
    <row r="12" spans="1:22" ht="24.75" customHeight="1" x14ac:dyDescent="0.2">
      <c r="B12" s="187">
        <v>44896</v>
      </c>
      <c r="C12" s="188">
        <v>44923</v>
      </c>
      <c r="D12" s="167" t="s">
        <v>221</v>
      </c>
      <c r="E12" s="158"/>
      <c r="F12" s="158" t="s">
        <v>61</v>
      </c>
      <c r="G12" s="322"/>
      <c r="H12" s="323"/>
      <c r="I12" s="158"/>
      <c r="J12" s="189">
        <v>99.7</v>
      </c>
      <c r="K12" s="189"/>
      <c r="L12" s="189"/>
      <c r="M12" s="189">
        <v>1</v>
      </c>
      <c r="N12" s="73"/>
      <c r="Q12" s="41" t="str">
        <f>IF(( AND(G12="x",I12="x") ),"(*) Marcar solo un valor: Si o No",IF(AND(E12="x",F12="x"),"(*) Marcar solo un Tipo de Junta: Especial o General",""))</f>
        <v/>
      </c>
    </row>
    <row r="13" spans="1:22" ht="21.75" customHeight="1" x14ac:dyDescent="0.25">
      <c r="B13" s="329" t="s">
        <v>222</v>
      </c>
      <c r="C13" s="330"/>
      <c r="D13" s="330"/>
      <c r="E13" s="330"/>
      <c r="F13" s="330"/>
      <c r="G13" s="330"/>
      <c r="H13" s="330"/>
      <c r="I13" s="330"/>
      <c r="J13" s="330"/>
      <c r="K13" s="330"/>
      <c r="L13" s="330"/>
      <c r="M13" s="330"/>
      <c r="N13" s="330"/>
      <c r="P13" s="63" t="s">
        <v>84</v>
      </c>
      <c r="Q13" s="60" t="s">
        <v>85</v>
      </c>
      <c r="R13"/>
      <c r="S13" s="67">
        <v>0</v>
      </c>
    </row>
    <row r="14" spans="1:22" ht="4.5" customHeight="1" x14ac:dyDescent="0.2">
      <c r="B14" s="21"/>
      <c r="C14" s="21"/>
      <c r="D14" s="21"/>
      <c r="E14" s="21"/>
      <c r="F14" s="21"/>
      <c r="G14" s="21"/>
      <c r="H14" s="21"/>
      <c r="I14" s="21"/>
      <c r="J14" s="21"/>
      <c r="K14" s="21"/>
      <c r="L14" s="21"/>
      <c r="M14" s="21"/>
      <c r="N14" s="21"/>
    </row>
    <row r="15" spans="1:22" ht="54" customHeight="1" x14ac:dyDescent="0.25">
      <c r="A15" s="263" t="s">
        <v>223</v>
      </c>
      <c r="B15" s="263"/>
      <c r="C15" s="263"/>
      <c r="D15" s="263"/>
      <c r="E15" s="263"/>
      <c r="F15" s="263"/>
      <c r="G15" s="263"/>
      <c r="H15" s="263"/>
      <c r="I15" s="263"/>
      <c r="J15" s="263"/>
      <c r="K15" s="263"/>
      <c r="L15" s="263"/>
      <c r="M15" s="263"/>
      <c r="N15" s="263"/>
      <c r="P15"/>
    </row>
    <row r="16" spans="1:22" ht="26.1" customHeight="1" x14ac:dyDescent="0.2">
      <c r="A16" s="23"/>
      <c r="B16" s="334" t="s">
        <v>115</v>
      </c>
      <c r="C16" s="334"/>
      <c r="D16" s="334"/>
      <c r="E16" s="334"/>
      <c r="F16" s="334" t="s">
        <v>224</v>
      </c>
      <c r="G16" s="334"/>
      <c r="H16" s="334"/>
      <c r="I16" s="23"/>
      <c r="J16" s="23"/>
      <c r="K16" s="23"/>
      <c r="L16" s="23"/>
      <c r="M16" s="23"/>
      <c r="N16" s="23"/>
    </row>
    <row r="17" spans="1:21" x14ac:dyDescent="0.2">
      <c r="A17" s="23"/>
      <c r="B17" s="335" t="s">
        <v>118</v>
      </c>
      <c r="C17" s="335"/>
      <c r="D17" s="335"/>
      <c r="E17" s="335"/>
      <c r="F17" s="336"/>
      <c r="G17" s="337"/>
      <c r="H17" s="338"/>
      <c r="I17" s="23"/>
      <c r="J17" s="23"/>
      <c r="K17" s="23"/>
      <c r="L17" s="23"/>
      <c r="M17" s="23"/>
      <c r="N17" s="23"/>
      <c r="S17" s="67">
        <v>436</v>
      </c>
      <c r="U17" s="1"/>
    </row>
    <row r="18" spans="1:21" x14ac:dyDescent="0.2">
      <c r="A18" s="23"/>
      <c r="B18" s="339" t="s">
        <v>119</v>
      </c>
      <c r="C18" s="339"/>
      <c r="D18" s="339"/>
      <c r="E18" s="339"/>
      <c r="F18" s="336"/>
      <c r="G18" s="337"/>
      <c r="H18" s="338"/>
      <c r="I18" s="23"/>
      <c r="J18" s="23"/>
      <c r="K18" s="23"/>
      <c r="L18" s="23"/>
      <c r="M18" s="23"/>
      <c r="N18" s="23"/>
      <c r="S18" s="67">
        <v>437</v>
      </c>
      <c r="U18" s="1"/>
    </row>
    <row r="19" spans="1:21" x14ac:dyDescent="0.2">
      <c r="A19" s="23"/>
      <c r="B19" s="339" t="s">
        <v>120</v>
      </c>
      <c r="C19" s="339"/>
      <c r="D19" s="339"/>
      <c r="E19" s="339"/>
      <c r="F19" s="336"/>
      <c r="G19" s="337"/>
      <c r="H19" s="338"/>
      <c r="I19" s="23"/>
      <c r="J19" s="23"/>
      <c r="K19" s="23"/>
      <c r="L19" s="23"/>
      <c r="M19" s="23"/>
      <c r="N19" s="23"/>
      <c r="S19" s="67">
        <v>438</v>
      </c>
      <c r="U19" s="1"/>
    </row>
    <row r="20" spans="1:21" x14ac:dyDescent="0.2">
      <c r="A20" s="23"/>
      <c r="B20" s="339" t="s">
        <v>121</v>
      </c>
      <c r="C20" s="339"/>
      <c r="D20" s="339"/>
      <c r="E20" s="339"/>
      <c r="F20" s="336" t="s">
        <v>61</v>
      </c>
      <c r="G20" s="337"/>
      <c r="H20" s="338"/>
      <c r="I20" s="23"/>
      <c r="J20" s="23"/>
      <c r="K20" s="23"/>
      <c r="L20" s="23"/>
      <c r="M20" s="23"/>
      <c r="N20" s="23"/>
      <c r="S20" s="67">
        <v>439</v>
      </c>
      <c r="U20" s="1"/>
    </row>
    <row r="21" spans="1:21" ht="13.35" customHeight="1" x14ac:dyDescent="0.2">
      <c r="A21" s="23"/>
      <c r="B21" s="340" t="s">
        <v>122</v>
      </c>
      <c r="C21" s="341"/>
      <c r="D21" s="341"/>
      <c r="E21" s="342"/>
      <c r="F21" s="336"/>
      <c r="G21" s="337"/>
      <c r="H21" s="338"/>
      <c r="I21" s="23"/>
      <c r="J21" s="23"/>
      <c r="K21" s="23"/>
      <c r="L21" s="23"/>
      <c r="M21" s="23"/>
      <c r="N21" s="23"/>
      <c r="S21" s="67">
        <v>440</v>
      </c>
      <c r="U21" s="1"/>
    </row>
    <row r="22" spans="1:21" ht="26.45" customHeight="1" x14ac:dyDescent="0.2">
      <c r="A22" s="23"/>
      <c r="B22" s="335" t="s">
        <v>123</v>
      </c>
      <c r="C22" s="335"/>
      <c r="D22" s="335"/>
      <c r="E22" s="335"/>
      <c r="F22" s="336"/>
      <c r="G22" s="337"/>
      <c r="H22" s="338"/>
      <c r="I22" s="23"/>
      <c r="J22" s="23"/>
      <c r="K22" s="23"/>
      <c r="L22" s="23"/>
      <c r="M22" s="23"/>
      <c r="N22" s="23"/>
      <c r="S22" s="67">
        <v>441</v>
      </c>
      <c r="U22" s="1"/>
    </row>
    <row r="23" spans="1:21" ht="13.35" customHeight="1" x14ac:dyDescent="0.2">
      <c r="A23" s="23"/>
      <c r="B23" s="339" t="s">
        <v>124</v>
      </c>
      <c r="C23" s="339"/>
      <c r="D23" s="339"/>
      <c r="E23" s="339"/>
      <c r="F23" s="343"/>
      <c r="G23" s="344"/>
      <c r="H23" s="345"/>
      <c r="I23" s="23"/>
      <c r="J23" s="23"/>
      <c r="K23" s="23"/>
      <c r="L23" s="23"/>
      <c r="M23" s="23"/>
      <c r="N23" s="23"/>
      <c r="S23" s="67">
        <v>442</v>
      </c>
      <c r="U23" s="1"/>
    </row>
    <row r="24" spans="1:21" ht="13.35" customHeight="1" x14ac:dyDescent="0.2">
      <c r="A24" s="23"/>
      <c r="B24" s="339" t="s">
        <v>125</v>
      </c>
      <c r="C24" s="339"/>
      <c r="D24" s="339"/>
      <c r="E24" s="339"/>
      <c r="F24" s="347" t="s">
        <v>225</v>
      </c>
      <c r="G24" s="348"/>
      <c r="H24" s="348"/>
      <c r="I24" s="348"/>
      <c r="J24" s="348"/>
      <c r="K24" s="349"/>
      <c r="L24" s="23"/>
      <c r="M24" s="23"/>
      <c r="N24" s="23"/>
      <c r="S24" s="67">
        <v>443</v>
      </c>
      <c r="U24" s="1"/>
    </row>
    <row r="25" spans="1:21" ht="20.45" customHeight="1" x14ac:dyDescent="0.2">
      <c r="A25" s="23"/>
      <c r="B25" s="23"/>
      <c r="C25" s="23"/>
      <c r="D25" s="23"/>
      <c r="E25" s="23"/>
      <c r="F25" s="23"/>
      <c r="G25" s="23"/>
      <c r="H25" s="23"/>
      <c r="I25" s="23"/>
      <c r="J25" s="23"/>
      <c r="K25" s="23"/>
      <c r="L25" s="23"/>
      <c r="M25" s="23"/>
      <c r="N25" s="23"/>
    </row>
    <row r="26" spans="1:21" ht="26.25" customHeight="1" x14ac:dyDescent="0.25">
      <c r="A26" s="263" t="s">
        <v>226</v>
      </c>
      <c r="B26" s="263"/>
      <c r="C26" s="263"/>
      <c r="D26" s="263"/>
      <c r="E26" s="263"/>
      <c r="F26" s="263"/>
      <c r="G26" s="263"/>
      <c r="H26" s="263"/>
      <c r="I26" s="263"/>
      <c r="J26" s="263"/>
      <c r="K26" s="263"/>
      <c r="L26" s="263"/>
      <c r="M26" s="263"/>
      <c r="N26" s="263"/>
      <c r="P26"/>
    </row>
    <row r="27" spans="1:21" ht="26.25" customHeight="1" x14ac:dyDescent="0.2">
      <c r="A27" s="240"/>
      <c r="B27" s="240"/>
      <c r="C27" s="240"/>
      <c r="D27" s="240"/>
      <c r="E27" s="240"/>
      <c r="F27" s="240"/>
      <c r="G27" s="240"/>
      <c r="H27" s="240"/>
      <c r="I27" s="240"/>
      <c r="J27" s="240"/>
      <c r="K27" s="241"/>
      <c r="L27" s="286" t="s">
        <v>56</v>
      </c>
      <c r="M27" s="286"/>
      <c r="N27" s="14" t="s">
        <v>57</v>
      </c>
    </row>
    <row r="28" spans="1:21" ht="26.25" customHeight="1" x14ac:dyDescent="0.2">
      <c r="A28" s="309" t="s">
        <v>227</v>
      </c>
      <c r="B28" s="309"/>
      <c r="C28" s="309"/>
      <c r="D28" s="309"/>
      <c r="E28" s="309"/>
      <c r="F28" s="309"/>
      <c r="G28" s="309"/>
      <c r="H28" s="309"/>
      <c r="I28" s="309"/>
      <c r="J28" s="309"/>
      <c r="K28" s="296"/>
      <c r="L28" s="336" t="s">
        <v>61</v>
      </c>
      <c r="M28" s="338"/>
      <c r="N28" s="97"/>
      <c r="Q28" s="41" t="str">
        <f>IF(( AND(L28="x",N28="x") ),"(*) Marcar solo un valor: Si o No","")</f>
        <v/>
      </c>
      <c r="S28" s="67">
        <v>166</v>
      </c>
      <c r="U28" s="1"/>
    </row>
    <row r="29" spans="1:21" ht="26.25" customHeight="1" x14ac:dyDescent="0.2">
      <c r="A29" s="296" t="s">
        <v>228</v>
      </c>
      <c r="B29" s="297"/>
      <c r="C29" s="297"/>
      <c r="D29" s="297"/>
      <c r="E29" s="297"/>
      <c r="F29" s="297"/>
      <c r="G29" s="297"/>
      <c r="H29" s="297"/>
      <c r="I29" s="297"/>
      <c r="J29" s="297"/>
      <c r="K29" s="298"/>
      <c r="L29" s="336" t="s">
        <v>61</v>
      </c>
      <c r="M29" s="338"/>
      <c r="N29" s="97"/>
      <c r="Q29" s="41" t="str">
        <f>IF(( AND(L29="x",N29="x") ),"(*) Marcar solo un valor: Si o No","")</f>
        <v/>
      </c>
      <c r="S29" s="67">
        <v>445</v>
      </c>
      <c r="U29" s="1"/>
    </row>
    <row r="30" spans="1:21" ht="26.25" customHeight="1" x14ac:dyDescent="0.2">
      <c r="A30" s="309" t="s">
        <v>229</v>
      </c>
      <c r="B30" s="309"/>
      <c r="C30" s="309"/>
      <c r="D30" s="309"/>
      <c r="E30" s="309"/>
      <c r="F30" s="309"/>
      <c r="G30" s="309"/>
      <c r="H30" s="309"/>
      <c r="I30" s="309"/>
      <c r="J30" s="309"/>
      <c r="K30" s="296"/>
      <c r="L30" s="336"/>
      <c r="M30" s="338"/>
      <c r="N30" s="97" t="s">
        <v>61</v>
      </c>
      <c r="Q30" s="41" t="str">
        <f>IF(( AND(L30="x",N30="x") ),"(*) Marcar solo un valor: Si o No","")</f>
        <v/>
      </c>
      <c r="S30" s="67">
        <v>167</v>
      </c>
      <c r="U30" s="1"/>
    </row>
    <row r="31" spans="1:21" ht="26.25" customHeight="1" x14ac:dyDescent="0.2">
      <c r="A31" s="309" t="s">
        <v>230</v>
      </c>
      <c r="B31" s="309"/>
      <c r="C31" s="309"/>
      <c r="D31" s="309"/>
      <c r="E31" s="309"/>
      <c r="F31" s="309"/>
      <c r="G31" s="309"/>
      <c r="H31" s="309"/>
      <c r="I31" s="309"/>
      <c r="J31" s="309"/>
      <c r="K31" s="296"/>
      <c r="L31" s="336"/>
      <c r="M31" s="338"/>
      <c r="N31" s="97" t="s">
        <v>61</v>
      </c>
      <c r="Q31" s="41" t="str">
        <f>IF(( AND(L31="x",N31="x") ),"(*) Marcar solo un valor: Si o No","")</f>
        <v/>
      </c>
      <c r="S31" s="67">
        <v>447</v>
      </c>
      <c r="U31" s="1"/>
    </row>
    <row r="32" spans="1:21" x14ac:dyDescent="0.2">
      <c r="A32" s="316"/>
      <c r="B32" s="316"/>
      <c r="C32" s="316"/>
      <c r="D32" s="316"/>
      <c r="E32" s="316"/>
      <c r="F32" s="316"/>
      <c r="G32" s="316"/>
      <c r="H32" s="316"/>
      <c r="I32" s="316"/>
      <c r="J32" s="316"/>
      <c r="K32" s="316"/>
      <c r="L32" s="316"/>
      <c r="M32" s="316"/>
      <c r="N32" s="316"/>
    </row>
    <row r="33" spans="1:22" ht="15" x14ac:dyDescent="0.25">
      <c r="A33" s="2" t="s">
        <v>231</v>
      </c>
      <c r="B33" s="20"/>
      <c r="C33" s="4"/>
      <c r="D33" s="4"/>
      <c r="E33" s="4"/>
      <c r="F33" s="4"/>
      <c r="G33" s="4"/>
      <c r="H33" s="4"/>
      <c r="I33" s="4"/>
      <c r="J33" s="4"/>
      <c r="K33" s="4"/>
      <c r="L33" s="4"/>
      <c r="M33" s="4"/>
      <c r="N33" s="4"/>
    </row>
    <row r="34" spans="1:22" ht="24" customHeight="1" x14ac:dyDescent="0.2">
      <c r="A34" s="240"/>
      <c r="B34" s="240"/>
      <c r="C34" s="240"/>
      <c r="D34" s="240"/>
      <c r="E34" s="240"/>
      <c r="F34" s="241"/>
      <c r="G34" s="242" t="s">
        <v>56</v>
      </c>
      <c r="H34" s="243"/>
      <c r="I34" s="98" t="s">
        <v>57</v>
      </c>
      <c r="J34" s="286" t="s">
        <v>58</v>
      </c>
      <c r="K34" s="286"/>
      <c r="L34" s="286"/>
      <c r="M34" s="286"/>
      <c r="N34" s="286"/>
      <c r="P34" s="54" t="s">
        <v>59</v>
      </c>
    </row>
    <row r="35" spans="1:22" ht="172.5" customHeight="1" x14ac:dyDescent="0.2">
      <c r="A35" s="244" t="s">
        <v>232</v>
      </c>
      <c r="B35" s="245"/>
      <c r="C35" s="245"/>
      <c r="D35" s="245"/>
      <c r="E35" s="245"/>
      <c r="F35" s="246"/>
      <c r="G35" s="336" t="s">
        <v>61</v>
      </c>
      <c r="H35" s="338"/>
      <c r="I35" s="97"/>
      <c r="J35" s="259" t="s">
        <v>233</v>
      </c>
      <c r="K35" s="351"/>
      <c r="L35" s="351"/>
      <c r="M35" s="351"/>
      <c r="N35" s="260"/>
      <c r="P35" s="55" t="str">
        <f>CONCATENATE("(",LEN(J35),")")</f>
        <v>(546)</v>
      </c>
      <c r="Q35" s="53" t="str">
        <f>IF(( AND(G35="x",I35="x") ),"(*) Marcar solo un valor: Si o No",IF(AND(I35="x",LEN(J35)=0),"(*) Completar la celda de explicación",
CONCATENATE("(Si/No) Marcar con 'X' solo uno de los campos. (Explicación) Longitud Máxima de ",Explicacion_LongMaximo," caracteres")))</f>
        <v>(Si/No) Marcar con 'X' solo uno de los campos. (Explicación) Longitud Máxima de 1000 caracteres</v>
      </c>
      <c r="S35" s="67">
        <v>53</v>
      </c>
      <c r="V35" s="68">
        <f>IF( AND(G35="",I35=""),0,IF(AND(I35&lt;&gt;"",J35=""),0,1))</f>
        <v>1</v>
      </c>
    </row>
    <row r="36" spans="1:22" x14ac:dyDescent="0.2">
      <c r="A36" s="316"/>
      <c r="B36" s="316"/>
      <c r="C36" s="316"/>
      <c r="D36" s="316"/>
      <c r="E36" s="316"/>
      <c r="F36" s="316"/>
      <c r="G36" s="316"/>
      <c r="H36" s="316"/>
      <c r="I36" s="316"/>
      <c r="J36" s="316"/>
      <c r="K36" s="316"/>
      <c r="L36" s="316"/>
      <c r="M36" s="316"/>
      <c r="N36" s="316"/>
    </row>
    <row r="37" spans="1:22" ht="35.1" customHeight="1" x14ac:dyDescent="0.25">
      <c r="A37" s="285" t="s">
        <v>234</v>
      </c>
      <c r="B37" s="285"/>
      <c r="C37" s="285"/>
      <c r="D37" s="285"/>
      <c r="E37" s="285"/>
      <c r="F37" s="285"/>
      <c r="G37" s="285"/>
      <c r="H37" s="285"/>
      <c r="I37" s="285"/>
      <c r="J37" s="285"/>
      <c r="K37" s="285"/>
      <c r="L37" s="285"/>
      <c r="M37" s="285"/>
      <c r="N37" s="285"/>
      <c r="P37"/>
    </row>
    <row r="38" spans="1:22" ht="34.35" customHeight="1" x14ac:dyDescent="0.2">
      <c r="B38" s="346" t="s">
        <v>115</v>
      </c>
      <c r="C38" s="346"/>
      <c r="D38" s="346" t="s">
        <v>235</v>
      </c>
      <c r="E38" s="346"/>
      <c r="F38" s="346"/>
      <c r="G38" s="116"/>
      <c r="H38" s="116"/>
      <c r="I38" s="116"/>
    </row>
    <row r="39" spans="1:22" ht="26.45" customHeight="1" x14ac:dyDescent="0.2">
      <c r="B39" s="346" t="s">
        <v>118</v>
      </c>
      <c r="C39" s="346"/>
      <c r="D39" s="324" t="s">
        <v>61</v>
      </c>
      <c r="E39" s="324"/>
      <c r="F39" s="324"/>
      <c r="G39" s="116"/>
      <c r="H39" s="116"/>
      <c r="I39" s="116"/>
      <c r="S39" s="67">
        <v>448</v>
      </c>
      <c r="U39" s="1"/>
    </row>
    <row r="40" spans="1:22" ht="15" x14ac:dyDescent="0.2">
      <c r="B40" s="346" t="s">
        <v>119</v>
      </c>
      <c r="C40" s="350"/>
      <c r="D40" s="324"/>
      <c r="E40" s="324"/>
      <c r="F40" s="324"/>
      <c r="G40" s="116"/>
      <c r="H40" s="116"/>
      <c r="I40" s="116"/>
      <c r="S40" s="67">
        <v>449</v>
      </c>
      <c r="U40" s="1"/>
    </row>
    <row r="41" spans="1:22" ht="15" x14ac:dyDescent="0.2">
      <c r="B41" s="346" t="s">
        <v>120</v>
      </c>
      <c r="C41" s="350"/>
      <c r="D41" s="324"/>
      <c r="E41" s="324"/>
      <c r="F41" s="324"/>
      <c r="G41" s="116"/>
      <c r="H41" s="116"/>
      <c r="I41" s="116"/>
      <c r="S41" s="67">
        <v>450</v>
      </c>
      <c r="U41" s="1"/>
    </row>
    <row r="42" spans="1:22" ht="15" x14ac:dyDescent="0.2">
      <c r="B42" s="346" t="s">
        <v>121</v>
      </c>
      <c r="C42" s="350"/>
      <c r="D42" s="324" t="s">
        <v>61</v>
      </c>
      <c r="E42" s="324"/>
      <c r="F42" s="324"/>
      <c r="G42" s="116"/>
      <c r="H42" s="116"/>
      <c r="I42" s="116"/>
      <c r="S42" s="67">
        <v>451</v>
      </c>
      <c r="U42" s="1"/>
    </row>
    <row r="43" spans="1:22" ht="15" x14ac:dyDescent="0.2">
      <c r="B43" s="346" t="s">
        <v>122</v>
      </c>
      <c r="C43" s="350"/>
      <c r="D43" s="324"/>
      <c r="E43" s="324"/>
      <c r="F43" s="324"/>
      <c r="G43" s="116"/>
      <c r="H43" s="116"/>
      <c r="I43" s="116"/>
      <c r="S43" s="67">
        <v>452</v>
      </c>
      <c r="U43" s="1"/>
    </row>
    <row r="44" spans="1:22" ht="25.35" customHeight="1" x14ac:dyDescent="0.2">
      <c r="B44" s="346" t="s">
        <v>123</v>
      </c>
      <c r="C44" s="350"/>
      <c r="D44" s="324"/>
      <c r="E44" s="324"/>
      <c r="F44" s="324"/>
      <c r="G44" s="116"/>
      <c r="H44" s="116"/>
      <c r="I44" s="116"/>
      <c r="S44" s="67">
        <v>453</v>
      </c>
      <c r="U44" s="1"/>
    </row>
    <row r="45" spans="1:22" ht="15" x14ac:dyDescent="0.2">
      <c r="B45" s="346" t="s">
        <v>124</v>
      </c>
      <c r="C45" s="350"/>
      <c r="D45" s="324"/>
      <c r="E45" s="324"/>
      <c r="F45" s="324"/>
      <c r="G45" s="116"/>
      <c r="H45" s="116"/>
      <c r="I45" s="116"/>
      <c r="S45" s="67">
        <v>454</v>
      </c>
      <c r="U45" s="1"/>
    </row>
    <row r="46" spans="1:22" ht="24.6" customHeight="1" x14ac:dyDescent="0.2">
      <c r="B46" s="346" t="s">
        <v>125</v>
      </c>
      <c r="C46" s="350"/>
      <c r="D46" s="312"/>
      <c r="E46" s="312"/>
      <c r="F46" s="312"/>
      <c r="G46" s="312"/>
      <c r="H46" s="312"/>
      <c r="I46" s="312"/>
      <c r="J46" s="312"/>
      <c r="K46" s="312"/>
      <c r="L46" s="312"/>
      <c r="M46" s="312"/>
      <c r="N46" s="312"/>
      <c r="S46" s="67">
        <v>455</v>
      </c>
      <c r="U46" s="1"/>
    </row>
    <row r="47" spans="1:22" ht="44.1" customHeight="1" x14ac:dyDescent="0.25">
      <c r="A47" s="263" t="s">
        <v>236</v>
      </c>
      <c r="B47" s="263"/>
      <c r="C47" s="263"/>
      <c r="D47" s="263"/>
      <c r="E47" s="263"/>
      <c r="F47" s="263"/>
      <c r="G47" s="263"/>
      <c r="H47" s="263"/>
      <c r="I47" s="263"/>
      <c r="J47" s="263"/>
      <c r="K47" s="263"/>
      <c r="L47" s="263"/>
      <c r="M47" s="263"/>
      <c r="N47" s="263"/>
      <c r="P47"/>
      <c r="U47" s="126"/>
    </row>
    <row r="48" spans="1:22" x14ac:dyDescent="0.2">
      <c r="B48" s="309" t="s">
        <v>237</v>
      </c>
      <c r="C48" s="309"/>
      <c r="D48" s="309"/>
      <c r="E48" s="309"/>
      <c r="F48" s="309"/>
      <c r="G48" s="309"/>
      <c r="H48" s="309"/>
      <c r="I48" s="309"/>
      <c r="J48" s="309"/>
      <c r="K48" s="309"/>
      <c r="L48" s="296"/>
      <c r="M48" s="322"/>
      <c r="N48" s="323"/>
      <c r="S48" s="67">
        <v>456</v>
      </c>
      <c r="U48" s="1"/>
    </row>
    <row r="49" spans="2:21" x14ac:dyDescent="0.2">
      <c r="B49" s="296" t="s">
        <v>238</v>
      </c>
      <c r="C49" s="297"/>
      <c r="D49" s="297"/>
      <c r="E49" s="297"/>
      <c r="F49" s="297"/>
      <c r="G49" s="297"/>
      <c r="H49" s="297"/>
      <c r="I49" s="297"/>
      <c r="J49" s="297"/>
      <c r="K49" s="297"/>
      <c r="L49" s="298"/>
      <c r="M49" s="322"/>
      <c r="N49" s="323"/>
      <c r="S49" s="67">
        <v>457</v>
      </c>
      <c r="U49" s="1"/>
    </row>
    <row r="50" spans="2:21" x14ac:dyDescent="0.2">
      <c r="B50" s="309" t="s">
        <v>239</v>
      </c>
      <c r="C50" s="309"/>
      <c r="D50" s="309"/>
      <c r="E50" s="309"/>
      <c r="F50" s="309"/>
      <c r="G50" s="309"/>
      <c r="H50" s="309"/>
      <c r="I50" s="309"/>
      <c r="J50" s="309"/>
      <c r="K50" s="309"/>
      <c r="L50" s="296"/>
      <c r="M50" s="322"/>
      <c r="N50" s="323"/>
      <c r="S50" s="67">
        <v>458</v>
      </c>
      <c r="U50" s="1"/>
    </row>
    <row r="51" spans="2:21" x14ac:dyDescent="0.2">
      <c r="B51" s="309" t="s">
        <v>240</v>
      </c>
      <c r="C51" s="309"/>
      <c r="D51" s="309"/>
      <c r="E51" s="309"/>
      <c r="F51" s="309"/>
      <c r="G51" s="309"/>
      <c r="H51" s="309"/>
      <c r="I51" s="309"/>
      <c r="J51" s="309"/>
      <c r="K51" s="309"/>
      <c r="L51" s="296"/>
      <c r="M51" s="322"/>
      <c r="N51" s="323"/>
      <c r="S51" s="67">
        <v>459</v>
      </c>
      <c r="U51" s="1"/>
    </row>
    <row r="52" spans="2:21" x14ac:dyDescent="0.2">
      <c r="B52" s="309" t="s">
        <v>241</v>
      </c>
      <c r="C52" s="309"/>
      <c r="D52" s="309"/>
      <c r="E52" s="309"/>
      <c r="F52" s="309"/>
      <c r="G52" s="309"/>
      <c r="H52" s="309"/>
      <c r="I52" s="309"/>
      <c r="J52" s="309"/>
      <c r="K52" s="309"/>
      <c r="L52" s="296"/>
      <c r="M52" s="322"/>
      <c r="N52" s="323"/>
      <c r="S52" s="67">
        <v>460</v>
      </c>
      <c r="U52" s="1"/>
    </row>
    <row r="53" spans="2:21" x14ac:dyDescent="0.2">
      <c r="B53" s="309" t="s">
        <v>242</v>
      </c>
      <c r="C53" s="309"/>
      <c r="D53" s="309"/>
      <c r="E53" s="309"/>
      <c r="F53" s="309"/>
      <c r="G53" s="309"/>
      <c r="H53" s="309"/>
      <c r="I53" s="309"/>
      <c r="J53" s="309"/>
      <c r="K53" s="309"/>
      <c r="L53" s="296"/>
      <c r="M53" s="322"/>
      <c r="N53" s="323"/>
      <c r="S53" s="67">
        <v>461</v>
      </c>
      <c r="U53" s="1"/>
    </row>
    <row r="54" spans="2:21" ht="37.5" customHeight="1" x14ac:dyDescent="0.2">
      <c r="B54" s="296" t="s">
        <v>243</v>
      </c>
      <c r="C54" s="297"/>
      <c r="D54" s="297"/>
      <c r="E54" s="298"/>
      <c r="F54" s="325" t="s">
        <v>244</v>
      </c>
      <c r="G54" s="326"/>
      <c r="H54" s="326"/>
      <c r="I54" s="326"/>
      <c r="J54" s="326"/>
      <c r="K54" s="326"/>
      <c r="L54" s="326"/>
      <c r="M54" s="326"/>
      <c r="N54" s="327"/>
      <c r="S54" s="67">
        <v>462</v>
      </c>
      <c r="U54" s="1"/>
    </row>
  </sheetData>
  <sheetProtection algorithmName="SHA-512" hashValue="EKd6/BoXpZ6t4LY/MENueFJMFvN98dMFzPgXnDyyLO9lEK0Xgrl3PMZNmxRQ0mclTLKE6DdhjzYgahgbC/LByQ==" saltValue="LwJDbwV5VxhSaoQJvHuoqw==" spinCount="100000" sheet="1" objects="1" scenarios="1" formatCells="0" formatRows="0" insertRows="0"/>
  <dataConsolidate/>
  <mergeCells count="92">
    <mergeCell ref="D38:F38"/>
    <mergeCell ref="F24:K24"/>
    <mergeCell ref="B46:C46"/>
    <mergeCell ref="G35:H35"/>
    <mergeCell ref="J35:N35"/>
    <mergeCell ref="A36:N36"/>
    <mergeCell ref="A35:F35"/>
    <mergeCell ref="B41:C41"/>
    <mergeCell ref="B42:C42"/>
    <mergeCell ref="B43:C43"/>
    <mergeCell ref="B44:C44"/>
    <mergeCell ref="B45:C45"/>
    <mergeCell ref="B38:C38"/>
    <mergeCell ref="B39:C39"/>
    <mergeCell ref="B40:C40"/>
    <mergeCell ref="A37:N37"/>
    <mergeCell ref="F19:H19"/>
    <mergeCell ref="F20:H20"/>
    <mergeCell ref="F21:H21"/>
    <mergeCell ref="F22:H22"/>
    <mergeCell ref="F23:H23"/>
    <mergeCell ref="G34:H34"/>
    <mergeCell ref="A15:N15"/>
    <mergeCell ref="L31:M31"/>
    <mergeCell ref="A31:K31"/>
    <mergeCell ref="L27:M27"/>
    <mergeCell ref="L28:M28"/>
    <mergeCell ref="A27:K27"/>
    <mergeCell ref="A26:N26"/>
    <mergeCell ref="B17:E17"/>
    <mergeCell ref="B18:E18"/>
    <mergeCell ref="B16:E16"/>
    <mergeCell ref="A29:K29"/>
    <mergeCell ref="L29:M29"/>
    <mergeCell ref="L30:M30"/>
    <mergeCell ref="A30:K30"/>
    <mergeCell ref="F17:H17"/>
    <mergeCell ref="A1:N1"/>
    <mergeCell ref="A3:N3"/>
    <mergeCell ref="A4:G4"/>
    <mergeCell ref="A32:N32"/>
    <mergeCell ref="J4:N4"/>
    <mergeCell ref="J5:N5"/>
    <mergeCell ref="B22:E22"/>
    <mergeCell ref="A5:G5"/>
    <mergeCell ref="G11:H11"/>
    <mergeCell ref="G12:H12"/>
    <mergeCell ref="F18:H18"/>
    <mergeCell ref="B19:E19"/>
    <mergeCell ref="B20:E20"/>
    <mergeCell ref="B21:E21"/>
    <mergeCell ref="B23:E23"/>
    <mergeCell ref="B24:E24"/>
    <mergeCell ref="J34:N34"/>
    <mergeCell ref="A28:K28"/>
    <mergeCell ref="A6:N6"/>
    <mergeCell ref="B13:N13"/>
    <mergeCell ref="G7:I8"/>
    <mergeCell ref="G9:H9"/>
    <mergeCell ref="J7:J9"/>
    <mergeCell ref="K7:K9"/>
    <mergeCell ref="L7:N8"/>
    <mergeCell ref="A34:F34"/>
    <mergeCell ref="G10:H10"/>
    <mergeCell ref="B7:B9"/>
    <mergeCell ref="C7:C9"/>
    <mergeCell ref="D7:D9"/>
    <mergeCell ref="E7:F8"/>
    <mergeCell ref="F16:H16"/>
    <mergeCell ref="D39:F39"/>
    <mergeCell ref="D40:F40"/>
    <mergeCell ref="D41:F41"/>
    <mergeCell ref="D42:F42"/>
    <mergeCell ref="D43:F43"/>
    <mergeCell ref="F54:N54"/>
    <mergeCell ref="B54:E54"/>
    <mergeCell ref="B50:L50"/>
    <mergeCell ref="B53:L53"/>
    <mergeCell ref="M53:N53"/>
    <mergeCell ref="B52:L52"/>
    <mergeCell ref="B51:L51"/>
    <mergeCell ref="M52:N52"/>
    <mergeCell ref="M49:N49"/>
    <mergeCell ref="M50:N50"/>
    <mergeCell ref="M51:N51"/>
    <mergeCell ref="D44:F44"/>
    <mergeCell ref="D45:F45"/>
    <mergeCell ref="A47:N47"/>
    <mergeCell ref="B48:L48"/>
    <mergeCell ref="M48:N48"/>
    <mergeCell ref="B49:L49"/>
    <mergeCell ref="D46:N46"/>
  </mergeCells>
  <dataValidations count="7">
    <dataValidation type="textLength" allowBlank="1" showErrorMessage="1" error="Cantidad de caracteres NO valido." sqref="J5:N5 J35:N35" xr:uid="{00000000-0002-0000-0B00-000000000000}">
      <formula1>Explicacion_LongMinimo</formula1>
      <formula2>Explicacion_LongMaximo</formula2>
    </dataValidation>
    <dataValidation type="custom" allowBlank="1" showDropDown="1" showInputMessage="1" showErrorMessage="1" error="Valor NO Válido." prompt="Ingrese &quot;X&quot;" sqref="H5:I5 I10:I12 I35 N28:N31 E10:F12 D39:D45" xr:uid="{00000000-0002-0000-0B00-000001000000}">
      <formula1>COUNTIF(Respuesta_SINO,TRIM(CELL("contents")))=1</formula1>
    </dataValidation>
    <dataValidation type="custom" allowBlank="1" showDropDown="1" showInputMessage="1" showErrorMessage="1" error="Valor NO Valido." prompt="Ingrese &quot;X&quot;" sqref="G10:H12 G35:H35 M31 F17:F23 L28:L31 M28 M48:N53" xr:uid="{00000000-0002-0000-0B00-000002000000}">
      <formula1>COUNTIF(Respuesta_SINO,TRIM(CELL("contents")))=1</formula1>
    </dataValidation>
    <dataValidation type="decimal" allowBlank="1" showInputMessage="1" showErrorMessage="1" prompt="Ingrese Número" sqref="N10" xr:uid="{00000000-0002-0000-0B00-000003000000}">
      <formula1>Decimal2_Minimo</formula1>
      <formula2>Decimal2_Maximo</formula2>
    </dataValidation>
    <dataValidation type="decimal" allowBlank="1" showInputMessage="1" showErrorMessage="1" error="Valor NO Válido" prompt="Ingrese Número" sqref="J10:M12" xr:uid="{00000000-0002-0000-0B00-000004000000}">
      <formula1>Decimal2_Minimo</formula1>
      <formula2>Decimal2_Maximo</formula2>
    </dataValidation>
    <dataValidation type="date" operator="lessThanOrEqual" allowBlank="1" showInputMessage="1" showErrorMessage="1" error="Fecha No Valida" prompt="(dd/mm/yyyy)" sqref="B10:B12" xr:uid="{00000000-0002-0000-0B00-000005000000}">
      <formula1>C10</formula1>
    </dataValidation>
    <dataValidation type="date" operator="greaterThanOrEqual" allowBlank="1" showInputMessage="1" showErrorMessage="1" error="Fecha No Valida" prompt="(dd/mm/yyyy)" sqref="C10:C12" xr:uid="{00000000-0002-0000-0B00-000006000000}">
      <formula1>B10</formula1>
    </dataValidation>
  </dataValidations>
  <hyperlinks>
    <hyperlink ref="Q3" location="Principal!A1" display="Volver al Indice" xr:uid="{00000000-0004-0000-0B00-000000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V18"/>
  <sheetViews>
    <sheetView tabSelected="1" zoomScale="85" zoomScaleNormal="85" workbookViewId="0">
      <selection activeCell="A9" sqref="A9:I9"/>
    </sheetView>
  </sheetViews>
  <sheetFormatPr baseColWidth="10" defaultColWidth="11.42578125" defaultRowHeight="12.75" x14ac:dyDescent="0.2"/>
  <cols>
    <col min="1" max="1" width="3.5703125" style="1" customWidth="1"/>
    <col min="2" max="2" width="23" style="1" customWidth="1"/>
    <col min="3" max="4" width="2.85546875" style="1" customWidth="1"/>
    <col min="5" max="5" width="14.5703125" style="1" customWidth="1"/>
    <col min="6" max="7" width="5.85546875" style="1" customWidth="1"/>
    <col min="8" max="8" width="3.140625" style="1" customWidth="1"/>
    <col min="9" max="9" width="24.42578125" style="1" customWidth="1"/>
    <col min="10" max="10" width="1.5703125" style="1" customWidth="1"/>
    <col min="11" max="11" width="5.42578125" style="1" bestFit="1" customWidth="1"/>
    <col min="12" max="12" width="46.85546875" style="1" customWidth="1"/>
    <col min="13" max="16" width="3.42578125" style="1" customWidth="1"/>
    <col min="17" max="18" width="5" style="1" customWidth="1"/>
    <col min="19" max="19" width="5" style="67" customWidth="1"/>
    <col min="20" max="20" width="6.42578125" style="1" customWidth="1"/>
    <col min="21" max="21" width="4" style="67" bestFit="1" customWidth="1"/>
    <col min="22" max="22" width="2.42578125" style="67" customWidth="1"/>
    <col min="23" max="16384" width="11.42578125" style="1"/>
  </cols>
  <sheetData>
    <row r="1" spans="1:22" ht="15" x14ac:dyDescent="0.2">
      <c r="A1" s="270" t="s">
        <v>245</v>
      </c>
      <c r="B1" s="270"/>
      <c r="C1" s="270"/>
      <c r="D1" s="270"/>
      <c r="E1" s="270"/>
      <c r="F1" s="270"/>
      <c r="G1" s="270"/>
      <c r="H1" s="270"/>
      <c r="I1" s="270"/>
      <c r="L1" s="93" t="str">
        <f>'8'!A1</f>
        <v>PILAR II: Junta General de Accionistas (JGA)</v>
      </c>
      <c r="U1" s="67">
        <v>1</v>
      </c>
    </row>
    <row r="2" spans="1:22" hidden="1" x14ac:dyDescent="0.2">
      <c r="A2" s="71" t="s">
        <v>2</v>
      </c>
      <c r="B2" s="71" t="s">
        <v>2</v>
      </c>
      <c r="C2" s="71" t="s">
        <v>2</v>
      </c>
      <c r="D2" s="71" t="s">
        <v>2</v>
      </c>
      <c r="E2" s="71" t="s">
        <v>2</v>
      </c>
      <c r="F2" s="71" t="s">
        <v>2</v>
      </c>
      <c r="G2" s="71" t="s">
        <v>2</v>
      </c>
      <c r="H2" s="71" t="s">
        <v>2</v>
      </c>
      <c r="I2" s="71" t="s">
        <v>2</v>
      </c>
      <c r="J2" s="71" t="s">
        <v>2</v>
      </c>
      <c r="K2" s="71" t="s">
        <v>2</v>
      </c>
      <c r="L2" s="71" t="s">
        <v>2</v>
      </c>
      <c r="M2" s="71" t="s">
        <v>2</v>
      </c>
      <c r="N2" s="71" t="s">
        <v>2</v>
      </c>
    </row>
    <row r="3" spans="1:22" ht="15" customHeight="1" x14ac:dyDescent="0.2">
      <c r="A3" s="261" t="s">
        <v>246</v>
      </c>
      <c r="B3" s="261"/>
      <c r="C3" s="261"/>
      <c r="D3" s="261"/>
      <c r="E3" s="261"/>
      <c r="F3" s="261"/>
      <c r="G3" s="261"/>
      <c r="H3" s="261"/>
      <c r="I3" s="261"/>
      <c r="L3" s="92" t="s">
        <v>53</v>
      </c>
      <c r="U3" s="67">
        <f>SUM(V:V)</f>
        <v>1</v>
      </c>
    </row>
    <row r="4" spans="1:22" x14ac:dyDescent="0.2">
      <c r="A4" s="240"/>
      <c r="B4" s="240"/>
      <c r="C4" s="240"/>
      <c r="D4" s="240"/>
      <c r="E4" s="241"/>
      <c r="F4" s="98" t="s">
        <v>56</v>
      </c>
      <c r="G4" s="98" t="s">
        <v>57</v>
      </c>
      <c r="H4" s="286" t="s">
        <v>58</v>
      </c>
      <c r="I4" s="286"/>
      <c r="K4" s="54" t="s">
        <v>59</v>
      </c>
    </row>
    <row r="5" spans="1:22" ht="106.5" customHeight="1" x14ac:dyDescent="0.2">
      <c r="A5" s="360" t="s">
        <v>247</v>
      </c>
      <c r="B5" s="360"/>
      <c r="C5" s="360"/>
      <c r="D5" s="360"/>
      <c r="E5" s="360"/>
      <c r="F5" s="97" t="s">
        <v>61</v>
      </c>
      <c r="G5" s="97"/>
      <c r="H5" s="216" t="s">
        <v>248</v>
      </c>
      <c r="I5" s="218"/>
      <c r="K5" s="55" t="str">
        <f>CONCATENATE("(",LEN(H5),")")</f>
        <v>(263)</v>
      </c>
      <c r="L5" s="53"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67">
        <v>54</v>
      </c>
      <c r="V5" s="68">
        <f>IF( AND(F5="",G5=""),0,IF(AND(G5&lt;&gt;"",H5=""),0,1))</f>
        <v>1</v>
      </c>
    </row>
    <row r="6" spans="1:22" ht="40.35" customHeight="1" x14ac:dyDescent="0.25">
      <c r="A6" s="263" t="s">
        <v>249</v>
      </c>
      <c r="B6" s="263"/>
      <c r="C6" s="263"/>
      <c r="D6" s="263"/>
      <c r="E6" s="263"/>
      <c r="F6" s="263"/>
      <c r="G6" s="263"/>
      <c r="H6" s="263"/>
      <c r="I6" s="263"/>
      <c r="K6"/>
      <c r="L6" s="53"/>
      <c r="V6" s="68"/>
    </row>
    <row r="7" spans="1:22" ht="83.25" customHeight="1" x14ac:dyDescent="0.2">
      <c r="A7" s="115"/>
      <c r="B7" s="143" t="s">
        <v>250</v>
      </c>
      <c r="C7" s="331" t="s">
        <v>251</v>
      </c>
      <c r="D7" s="331"/>
      <c r="E7" s="331"/>
      <c r="F7" s="331" t="s">
        <v>252</v>
      </c>
      <c r="G7" s="331"/>
      <c r="H7" s="331"/>
      <c r="I7" s="143" t="s">
        <v>253</v>
      </c>
      <c r="K7" s="55"/>
      <c r="L7" s="53"/>
      <c r="V7" s="68"/>
    </row>
    <row r="8" spans="1:22" ht="207" customHeight="1" x14ac:dyDescent="0.25">
      <c r="A8" s="115"/>
      <c r="B8" s="167" t="s">
        <v>254</v>
      </c>
      <c r="C8" s="355" t="s">
        <v>255</v>
      </c>
      <c r="D8" s="355"/>
      <c r="E8" s="355"/>
      <c r="F8" s="355">
        <v>5</v>
      </c>
      <c r="G8" s="355"/>
      <c r="H8" s="355"/>
      <c r="I8" s="151" t="s">
        <v>256</v>
      </c>
      <c r="K8" s="55"/>
      <c r="L8" s="53"/>
      <c r="S8" s="67">
        <v>463</v>
      </c>
      <c r="U8"/>
      <c r="V8" s="68"/>
    </row>
    <row r="9" spans="1:22" ht="39.75" customHeight="1" x14ac:dyDescent="0.25">
      <c r="A9" s="263" t="s">
        <v>257</v>
      </c>
      <c r="B9" s="263"/>
      <c r="C9" s="263"/>
      <c r="D9" s="263"/>
      <c r="E9" s="263"/>
      <c r="F9" s="263"/>
      <c r="G9" s="263"/>
      <c r="H9" s="263"/>
      <c r="I9" s="263"/>
      <c r="K9"/>
    </row>
    <row r="10" spans="1:22" ht="15.75" customHeight="1" x14ac:dyDescent="0.2">
      <c r="B10" s="306" t="s">
        <v>258</v>
      </c>
      <c r="C10" s="306"/>
      <c r="D10" s="306"/>
      <c r="E10" s="306"/>
      <c r="F10" s="306"/>
      <c r="G10" s="306"/>
      <c r="H10" s="306"/>
      <c r="I10" s="306"/>
    </row>
    <row r="11" spans="1:22" ht="21" customHeight="1" x14ac:dyDescent="0.2">
      <c r="B11" s="253" t="s">
        <v>259</v>
      </c>
      <c r="C11" s="255"/>
      <c r="D11" s="253" t="s">
        <v>260</v>
      </c>
      <c r="E11" s="254"/>
      <c r="F11" s="254"/>
      <c r="G11" s="254"/>
      <c r="H11" s="255"/>
      <c r="I11" s="3" t="s">
        <v>261</v>
      </c>
      <c r="K11" s="58"/>
      <c r="L11" s="62"/>
    </row>
    <row r="12" spans="1:22" x14ac:dyDescent="0.2">
      <c r="B12" s="357">
        <v>0</v>
      </c>
      <c r="C12" s="359"/>
      <c r="D12" s="357">
        <v>0</v>
      </c>
      <c r="E12" s="358"/>
      <c r="F12" s="358"/>
      <c r="G12" s="358"/>
      <c r="H12" s="359"/>
      <c r="I12" s="129">
        <v>0</v>
      </c>
      <c r="L12" s="41" t="str">
        <f xml:space="preserve"> IF(AND(AND(ISNUMBER(B12),LEN(B12)&lt;=11)=FALSE,B12&lt;&gt;""),CONCATENATE("Valor No válido en: ",$B$10," ",$B$11),
IF(AND(AND(ISNUMBER(D12),LEN(D12)&lt;=11)=FALSE,D12&lt;&gt;""),CONCATENATE("Valor No válido en: ",$B$10," ",$D$11),
IF(AND(AND(ISNUMBER(I12),LEN(I12)&lt;=11)=FALSE,I12&lt;&gt;""),CONCATENATE("Valor No válido en: ",$B$10," ",$I$11),""
)))</f>
        <v/>
      </c>
      <c r="S12" s="67">
        <v>168</v>
      </c>
      <c r="U12" s="1"/>
    </row>
    <row r="13" spans="1:22" ht="20.25" customHeight="1" x14ac:dyDescent="0.2">
      <c r="A13" s="316"/>
      <c r="B13" s="316"/>
      <c r="C13" s="316"/>
      <c r="D13" s="316"/>
      <c r="E13" s="316"/>
      <c r="F13" s="316"/>
      <c r="G13" s="316"/>
      <c r="H13" s="316"/>
      <c r="I13" s="316"/>
      <c r="K13" s="63"/>
      <c r="L13" s="60"/>
    </row>
    <row r="14" spans="1:22" ht="38.25" customHeight="1" x14ac:dyDescent="0.25">
      <c r="A14" s="356" t="s">
        <v>262</v>
      </c>
      <c r="B14" s="356"/>
      <c r="C14" s="356"/>
      <c r="D14" s="356"/>
      <c r="E14" s="356"/>
      <c r="F14" s="356"/>
      <c r="G14" s="356"/>
      <c r="H14" s="356"/>
      <c r="I14" s="356"/>
      <c r="K14"/>
      <c r="U14" s="125"/>
    </row>
    <row r="15" spans="1:22" ht="6" customHeight="1" x14ac:dyDescent="0.2">
      <c r="A15" s="23"/>
      <c r="B15" s="23"/>
      <c r="C15" s="23"/>
      <c r="D15" s="23"/>
      <c r="E15" s="23"/>
      <c r="F15" s="23"/>
      <c r="G15" s="23"/>
      <c r="H15" s="23"/>
      <c r="I15" s="23"/>
    </row>
    <row r="16" spans="1:22" x14ac:dyDescent="0.2">
      <c r="B16" s="263" t="s">
        <v>263</v>
      </c>
      <c r="C16" s="352"/>
      <c r="D16" s="97"/>
      <c r="E16" s="30"/>
      <c r="F16" s="30"/>
      <c r="L16" s="41" t="str">
        <f>IF(SUM(IF(D16="x",1,0),IF(D17="x",1,0),IF(D18="x",1,0)) &gt; 1,"(*) Marcar solo un valor","")</f>
        <v/>
      </c>
      <c r="S16" s="67">
        <v>465</v>
      </c>
      <c r="U16" s="1"/>
    </row>
    <row r="17" spans="2:21" x14ac:dyDescent="0.2">
      <c r="B17" s="353" t="s">
        <v>264</v>
      </c>
      <c r="C17" s="354"/>
      <c r="D17" s="97"/>
      <c r="F17" s="22"/>
      <c r="S17" s="67">
        <v>466</v>
      </c>
      <c r="U17" s="1"/>
    </row>
    <row r="18" spans="2:21" x14ac:dyDescent="0.2">
      <c r="B18" s="353" t="s">
        <v>265</v>
      </c>
      <c r="C18" s="354"/>
      <c r="D18" s="97"/>
      <c r="S18" s="67">
        <v>467</v>
      </c>
      <c r="U18" s="1"/>
    </row>
  </sheetData>
  <sheetProtection algorithmName="SHA-512" hashValue="l0xEPEyHnsxk4pDnl9qO81UnxG8s2IoFYfLCOQRNgzSyBoZS5mDIcdbQlGoMq6ktj0rsFwKYstFLOQdML+4t2g==" saltValue="m4BPTrvUabRXAQjBLNTqdQ==" spinCount="100000" sheet="1" objects="1" scenarios="1" formatRows="0"/>
  <mergeCells count="22">
    <mergeCell ref="A6:I6"/>
    <mergeCell ref="A1:I1"/>
    <mergeCell ref="A3:I3"/>
    <mergeCell ref="A4:E4"/>
    <mergeCell ref="A13:I13"/>
    <mergeCell ref="B10:I10"/>
    <mergeCell ref="H4:I4"/>
    <mergeCell ref="H5:I5"/>
    <mergeCell ref="D11:H11"/>
    <mergeCell ref="D12:H12"/>
    <mergeCell ref="B11:C11"/>
    <mergeCell ref="B12:C12"/>
    <mergeCell ref="A5:E5"/>
    <mergeCell ref="A9:I9"/>
    <mergeCell ref="F7:H7"/>
    <mergeCell ref="B16:C16"/>
    <mergeCell ref="B17:C17"/>
    <mergeCell ref="B18:C18"/>
    <mergeCell ref="C7:E7"/>
    <mergeCell ref="F8:H8"/>
    <mergeCell ref="C8:E8"/>
    <mergeCell ref="A14:I14"/>
  </mergeCells>
  <dataValidations count="3">
    <dataValidation type="textLength" allowBlank="1" showErrorMessage="1" error="Cantidad de caracteres NO valido." sqref="H5:I5" xr:uid="{00000000-0002-0000-0C00-000000000000}">
      <formula1>Explicacion_LongMinimo</formula1>
      <formula2>Explicacion_LongMaximo</formula2>
    </dataValidation>
    <dataValidation type="custom" allowBlank="1" showDropDown="1" showInputMessage="1" showErrorMessage="1" error="Valor NO Válido." prompt="Ingrese &quot;X&quot;" sqref="F5:G5 D16:D18" xr:uid="{00000000-0002-0000-0C00-000001000000}">
      <formula1>COUNTIF(Respuesta_SINO,TRIM(CELL("contents")))=1</formula1>
    </dataValidation>
    <dataValidation type="whole" allowBlank="1" showInputMessage="1" showErrorMessage="1" error="Valor NO Válido." prompt="Ingrese Número" sqref="B12:I12" xr:uid="{00000000-0002-0000-0C00-000002000000}">
      <formula1>Entero_Minimo</formula1>
      <formula2>Entero_Maximo</formula2>
    </dataValidation>
  </dataValidations>
  <hyperlinks>
    <hyperlink ref="L3" location="Principal!A1" display="Volver al Indice"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V26"/>
  <sheetViews>
    <sheetView topLeftCell="A5" zoomScale="85" zoomScaleNormal="85" workbookViewId="0">
      <selection activeCell="I27" sqref="I27"/>
    </sheetView>
  </sheetViews>
  <sheetFormatPr baseColWidth="10" defaultColWidth="11.42578125" defaultRowHeight="12.75" x14ac:dyDescent="0.2"/>
  <cols>
    <col min="1" max="1" width="4.42578125" style="1" customWidth="1"/>
    <col min="2" max="2" width="15" style="1" customWidth="1"/>
    <col min="3" max="3" width="6.85546875" style="1" customWidth="1"/>
    <col min="4" max="4" width="5.85546875" style="1" customWidth="1"/>
    <col min="5" max="5" width="7.5703125" style="1" customWidth="1"/>
    <col min="6" max="6" width="5" style="1" customWidth="1"/>
    <col min="7" max="7" width="5.140625" style="1" customWidth="1"/>
    <col min="8" max="8" width="5.85546875" style="1" customWidth="1"/>
    <col min="9" max="9" width="7.5703125" style="1" customWidth="1"/>
    <col min="10" max="10" width="11.42578125" style="1" customWidth="1"/>
    <col min="11" max="11" width="12" style="1" customWidth="1"/>
    <col min="12" max="12" width="1.42578125" style="1" customWidth="1"/>
    <col min="13" max="13" width="5.42578125" style="1" bestFit="1" customWidth="1"/>
    <col min="14" max="14" width="43.5703125" style="41" customWidth="1"/>
    <col min="15" max="17" width="3.42578125" style="1" customWidth="1"/>
    <col min="18" max="18" width="6" style="1" customWidth="1"/>
    <col min="19" max="21" width="4" style="67" bestFit="1" customWidth="1"/>
    <col min="22" max="22" width="2.42578125" style="67" customWidth="1"/>
    <col min="23" max="16384" width="11.42578125" style="1"/>
  </cols>
  <sheetData>
    <row r="1" spans="1:22" ht="15" x14ac:dyDescent="0.2">
      <c r="A1" s="270" t="s">
        <v>39</v>
      </c>
      <c r="B1" s="270"/>
      <c r="C1" s="270"/>
      <c r="D1" s="270"/>
      <c r="E1" s="270"/>
      <c r="F1" s="270"/>
      <c r="G1" s="270"/>
      <c r="H1" s="270"/>
      <c r="I1" s="270"/>
      <c r="J1" s="270"/>
      <c r="K1" s="270"/>
      <c r="N1" s="93" t="str">
        <f>'8'!A1</f>
        <v>PILAR II: Junta General de Accionistas (JGA)</v>
      </c>
      <c r="U1" s="67">
        <v>3</v>
      </c>
    </row>
    <row r="2" spans="1:22" hidden="1" x14ac:dyDescent="0.2">
      <c r="A2" s="71" t="s">
        <v>2</v>
      </c>
      <c r="B2" s="71" t="s">
        <v>2</v>
      </c>
      <c r="C2" s="71" t="s">
        <v>2</v>
      </c>
      <c r="D2" s="71" t="s">
        <v>2</v>
      </c>
      <c r="E2" s="71" t="s">
        <v>2</v>
      </c>
      <c r="F2" s="71" t="s">
        <v>2</v>
      </c>
      <c r="G2" s="71" t="s">
        <v>2</v>
      </c>
      <c r="H2" s="71" t="s">
        <v>2</v>
      </c>
      <c r="I2" s="71" t="s">
        <v>2</v>
      </c>
      <c r="J2" s="71" t="s">
        <v>2</v>
      </c>
      <c r="K2" s="71" t="s">
        <v>2</v>
      </c>
      <c r="L2" s="71" t="s">
        <v>2</v>
      </c>
      <c r="M2" s="71" t="s">
        <v>2</v>
      </c>
      <c r="N2" s="71" t="s">
        <v>2</v>
      </c>
    </row>
    <row r="3" spans="1:22" ht="15" customHeight="1" x14ac:dyDescent="0.2">
      <c r="A3" s="261" t="s">
        <v>266</v>
      </c>
      <c r="B3" s="261"/>
      <c r="C3" s="261"/>
      <c r="D3" s="261"/>
      <c r="E3" s="261"/>
      <c r="F3" s="261"/>
      <c r="G3" s="261"/>
      <c r="H3" s="261"/>
      <c r="I3" s="261"/>
      <c r="J3" s="261"/>
      <c r="K3" s="261"/>
      <c r="N3" s="92" t="s">
        <v>53</v>
      </c>
      <c r="U3" s="67">
        <f>SUM(V:V)</f>
        <v>3</v>
      </c>
    </row>
    <row r="4" spans="1:22" x14ac:dyDescent="0.2">
      <c r="A4" s="240"/>
      <c r="B4" s="240"/>
      <c r="C4" s="240"/>
      <c r="D4" s="240"/>
      <c r="E4" s="240"/>
      <c r="F4" s="241"/>
      <c r="G4" s="98" t="s">
        <v>56</v>
      </c>
      <c r="H4" s="98" t="s">
        <v>57</v>
      </c>
      <c r="I4" s="294" t="s">
        <v>58</v>
      </c>
      <c r="J4" s="363"/>
      <c r="K4" s="295"/>
      <c r="M4" s="54" t="s">
        <v>59</v>
      </c>
    </row>
    <row r="5" spans="1:22" ht="67.5" customHeight="1" x14ac:dyDescent="0.2">
      <c r="A5" s="360" t="s">
        <v>267</v>
      </c>
      <c r="B5" s="360"/>
      <c r="C5" s="360"/>
      <c r="D5" s="360"/>
      <c r="E5" s="360"/>
      <c r="F5" s="360"/>
      <c r="G5" s="97" t="s">
        <v>61</v>
      </c>
      <c r="H5" s="97"/>
      <c r="I5" s="216" t="s">
        <v>268</v>
      </c>
      <c r="J5" s="217"/>
      <c r="K5" s="218"/>
      <c r="M5" s="55" t="str">
        <f>CONCATENATE("(",LEN(I5),")")</f>
        <v>(153)</v>
      </c>
      <c r="N5" s="53" t="str">
        <f>IF(( AND(G5="x",H5="x") ),"(*) Marcar solo un valor: Si o No",IF(AND(H5="x",LEN(I5)=0),"(*) Completar la celda de explicación",
CONCATENATE("(Si/No) Marcar con 'X' solo uno de los campos. (Explicación) Longitud Máxima de ",Explicacion_LongMaximo," caracteres")))</f>
        <v>(Si/No) Marcar con 'X' solo uno de los campos. (Explicación) Longitud Máxima de 1000 caracteres</v>
      </c>
      <c r="S5" s="67">
        <v>55</v>
      </c>
      <c r="V5" s="68">
        <f>IF( AND(G5="",H5=""),0,IF(AND(H5&lt;&gt;"",I5=""),0,1))</f>
        <v>1</v>
      </c>
    </row>
    <row r="6" spans="1:22" ht="37.5" customHeight="1" x14ac:dyDescent="0.2">
      <c r="A6" s="262" t="s">
        <v>269</v>
      </c>
      <c r="B6" s="262"/>
      <c r="C6" s="262"/>
      <c r="D6" s="262"/>
      <c r="E6" s="262"/>
      <c r="F6" s="262"/>
      <c r="G6" s="262"/>
      <c r="H6" s="262"/>
      <c r="I6" s="262"/>
      <c r="J6" s="262"/>
      <c r="K6" s="262"/>
    </row>
    <row r="7" spans="1:22" x14ac:dyDescent="0.2">
      <c r="B7" s="287" t="s">
        <v>270</v>
      </c>
      <c r="C7" s="288"/>
      <c r="D7" s="289"/>
      <c r="E7" s="97" t="s">
        <v>61</v>
      </c>
      <c r="F7" s="287" t="s">
        <v>271</v>
      </c>
      <c r="G7" s="288"/>
      <c r="H7" s="288"/>
      <c r="I7" s="288"/>
      <c r="J7" s="289"/>
      <c r="K7" s="97"/>
      <c r="S7" s="67">
        <v>170</v>
      </c>
      <c r="T7" s="67">
        <v>171</v>
      </c>
    </row>
    <row r="8" spans="1:22" ht="27.75" customHeight="1" x14ac:dyDescent="0.2">
      <c r="A8" s="321" t="s">
        <v>272</v>
      </c>
      <c r="B8" s="321"/>
      <c r="C8" s="321"/>
      <c r="D8" s="321"/>
      <c r="E8" s="321"/>
      <c r="F8" s="321"/>
      <c r="G8" s="321"/>
      <c r="H8" s="321"/>
      <c r="I8" s="321"/>
      <c r="J8" s="321"/>
      <c r="K8" s="321"/>
    </row>
    <row r="9" spans="1:22" ht="39" customHeight="1" x14ac:dyDescent="0.2">
      <c r="B9" s="362" t="s">
        <v>208</v>
      </c>
      <c r="C9" s="306" t="s">
        <v>273</v>
      </c>
      <c r="D9" s="306"/>
      <c r="E9" s="306"/>
      <c r="F9" s="306"/>
      <c r="G9" s="306" t="s">
        <v>274</v>
      </c>
      <c r="H9" s="306"/>
      <c r="I9" s="306"/>
      <c r="J9" s="306"/>
      <c r="K9" s="306"/>
    </row>
    <row r="10" spans="1:22" ht="60.75" customHeight="1" x14ac:dyDescent="0.2">
      <c r="B10" s="362"/>
      <c r="C10" s="24" t="s">
        <v>119</v>
      </c>
      <c r="D10" s="24" t="s">
        <v>121</v>
      </c>
      <c r="E10" s="24" t="s">
        <v>122</v>
      </c>
      <c r="F10" s="24" t="s">
        <v>275</v>
      </c>
      <c r="G10" s="361"/>
      <c r="H10" s="361"/>
      <c r="I10" s="361"/>
      <c r="J10" s="361"/>
      <c r="K10" s="361"/>
      <c r="M10" s="58" t="s">
        <v>78</v>
      </c>
      <c r="N10" s="62" t="s">
        <v>79</v>
      </c>
      <c r="S10" s="67">
        <v>172</v>
      </c>
    </row>
    <row r="11" spans="1:22" x14ac:dyDescent="0.2">
      <c r="B11" s="78"/>
      <c r="C11" s="78"/>
      <c r="D11" s="78"/>
      <c r="E11" s="78"/>
      <c r="F11" s="78"/>
      <c r="G11" s="364"/>
      <c r="H11" s="364"/>
      <c r="I11" s="364"/>
      <c r="J11" s="364"/>
      <c r="K11" s="364"/>
    </row>
    <row r="12" spans="1:22" x14ac:dyDescent="0.2">
      <c r="B12" s="78"/>
      <c r="C12" s="78"/>
      <c r="D12" s="78"/>
      <c r="E12" s="78"/>
      <c r="F12" s="78"/>
      <c r="G12" s="364"/>
      <c r="H12" s="364"/>
      <c r="I12" s="364"/>
      <c r="J12" s="364"/>
      <c r="K12" s="364"/>
    </row>
    <row r="13" spans="1:22" x14ac:dyDescent="0.2">
      <c r="B13" s="78"/>
      <c r="C13" s="78"/>
      <c r="D13" s="78"/>
      <c r="E13" s="78"/>
      <c r="F13" s="78"/>
      <c r="G13" s="364"/>
      <c r="H13" s="364"/>
      <c r="I13" s="364"/>
      <c r="J13" s="364"/>
      <c r="K13" s="364"/>
    </row>
    <row r="14" spans="1:22" ht="22.5" x14ac:dyDescent="0.2">
      <c r="A14" s="321"/>
      <c r="B14" s="321"/>
      <c r="C14" s="321"/>
      <c r="D14" s="321"/>
      <c r="E14" s="321"/>
      <c r="F14" s="321"/>
      <c r="G14" s="321"/>
      <c r="H14" s="321"/>
      <c r="I14" s="321"/>
      <c r="J14" s="321"/>
      <c r="K14" s="321"/>
      <c r="M14" s="63" t="s">
        <v>84</v>
      </c>
      <c r="N14" s="60" t="s">
        <v>85</v>
      </c>
      <c r="S14" s="67">
        <v>0</v>
      </c>
    </row>
    <row r="15" spans="1:22" x14ac:dyDescent="0.2">
      <c r="A15" s="261" t="s">
        <v>276</v>
      </c>
      <c r="B15" s="261"/>
      <c r="C15" s="261"/>
      <c r="D15" s="261"/>
      <c r="E15" s="261"/>
      <c r="F15" s="261"/>
      <c r="G15" s="261"/>
      <c r="H15" s="261"/>
      <c r="I15" s="261"/>
      <c r="J15" s="261"/>
      <c r="K15" s="261"/>
    </row>
    <row r="16" spans="1:22" x14ac:dyDescent="0.2">
      <c r="A16" s="240"/>
      <c r="B16" s="240"/>
      <c r="C16" s="240"/>
      <c r="D16" s="240"/>
      <c r="E16" s="240"/>
      <c r="F16" s="241"/>
      <c r="G16" s="98" t="s">
        <v>56</v>
      </c>
      <c r="H16" s="98" t="s">
        <v>57</v>
      </c>
      <c r="I16" s="294" t="s">
        <v>58</v>
      </c>
      <c r="J16" s="363"/>
      <c r="K16" s="295"/>
      <c r="M16" s="54" t="s">
        <v>59</v>
      </c>
    </row>
    <row r="17" spans="1:22" ht="91.5" customHeight="1" x14ac:dyDescent="0.2">
      <c r="A17" s="360" t="s">
        <v>277</v>
      </c>
      <c r="B17" s="360"/>
      <c r="C17" s="360"/>
      <c r="D17" s="360"/>
      <c r="E17" s="360"/>
      <c r="F17" s="244"/>
      <c r="G17" s="97"/>
      <c r="H17" s="97" t="s">
        <v>61</v>
      </c>
      <c r="I17" s="216" t="s">
        <v>278</v>
      </c>
      <c r="J17" s="217"/>
      <c r="K17" s="218"/>
      <c r="M17" s="55" t="str">
        <f>CONCATENATE("(",LEN(I17),")")</f>
        <v>(81)</v>
      </c>
      <c r="N17" s="53" t="str">
        <f>IF(( AND(G17="x",H17="x") ),"(*) Marcar solo un valor: Si o No",IF(AND(H17="x",LEN(I17)=0),"(*) Completar la celda de explicación",
CONCATENATE("(Si/No) Marcar con 'X' solo uno de los campos. (Explicación) Longitud Máxima de ",Explicacion_LongMaximo," caracteres")))</f>
        <v>(Si/No) Marcar con 'X' solo uno de los campos. (Explicación) Longitud Máxima de 1000 caracteres</v>
      </c>
      <c r="S17" s="67">
        <v>56</v>
      </c>
      <c r="V17" s="68">
        <f>IF( AND(G17="",H17=""),0,IF(AND(H17&lt;&gt;"",I17=""),0,1))</f>
        <v>1</v>
      </c>
    </row>
    <row r="18" spans="1:22" ht="42" customHeight="1" x14ac:dyDescent="0.2">
      <c r="A18" s="316" t="s">
        <v>279</v>
      </c>
      <c r="B18" s="316"/>
      <c r="C18" s="316"/>
      <c r="D18" s="316"/>
      <c r="E18" s="316"/>
      <c r="F18" s="316"/>
      <c r="G18" s="316"/>
      <c r="H18" s="316"/>
      <c r="I18" s="316"/>
      <c r="J18" s="316"/>
      <c r="K18" s="316"/>
    </row>
    <row r="19" spans="1:22" x14ac:dyDescent="0.2">
      <c r="A19" s="240"/>
      <c r="B19" s="240"/>
      <c r="C19" s="240"/>
      <c r="D19" s="240"/>
      <c r="E19" s="240"/>
      <c r="F19" s="240"/>
      <c r="G19" s="240"/>
      <c r="H19" s="240"/>
      <c r="I19" s="241"/>
      <c r="J19" s="14" t="s">
        <v>56</v>
      </c>
      <c r="K19" s="14" t="s">
        <v>57</v>
      </c>
    </row>
    <row r="20" spans="1:22" ht="34.5" customHeight="1" x14ac:dyDescent="0.2">
      <c r="A20" s="308" t="s">
        <v>280</v>
      </c>
      <c r="B20" s="308"/>
      <c r="C20" s="308"/>
      <c r="D20" s="308"/>
      <c r="E20" s="308"/>
      <c r="F20" s="308"/>
      <c r="G20" s="308"/>
      <c r="H20" s="308"/>
      <c r="I20" s="287"/>
      <c r="J20" s="97"/>
      <c r="K20" s="97" t="s">
        <v>61</v>
      </c>
      <c r="N20" s="41" t="str">
        <f>IF(( AND(J20="x",K20="x") ),"(*) Marcar solo un valor: Si o No","")</f>
        <v/>
      </c>
      <c r="S20" s="67">
        <v>173</v>
      </c>
    </row>
    <row r="21" spans="1:22" ht="37.5" customHeight="1" x14ac:dyDescent="0.2">
      <c r="A21" s="308" t="s">
        <v>281</v>
      </c>
      <c r="B21" s="308"/>
      <c r="C21" s="308"/>
      <c r="D21" s="308"/>
      <c r="E21" s="308"/>
      <c r="F21" s="308"/>
      <c r="G21" s="308"/>
      <c r="H21" s="308"/>
      <c r="I21" s="287"/>
      <c r="J21" s="97"/>
      <c r="K21" s="97" t="s">
        <v>61</v>
      </c>
      <c r="N21" s="41" t="str">
        <f>IF(( AND($J$21="x",$K$21="x") ),"(*) Marcar solo un valor: Si o No","")</f>
        <v/>
      </c>
      <c r="S21" s="67">
        <v>174</v>
      </c>
    </row>
    <row r="22" spans="1:22" ht="22.5" customHeight="1" x14ac:dyDescent="0.2">
      <c r="A22" s="287" t="s">
        <v>282</v>
      </c>
      <c r="B22" s="288"/>
      <c r="C22" s="289"/>
      <c r="D22" s="291"/>
      <c r="E22" s="292"/>
      <c r="F22" s="292"/>
      <c r="G22" s="292"/>
      <c r="H22" s="292"/>
      <c r="I22" s="292"/>
      <c r="J22" s="292"/>
      <c r="K22" s="293"/>
      <c r="S22" s="67">
        <v>175</v>
      </c>
    </row>
    <row r="23" spans="1:22" x14ac:dyDescent="0.2">
      <c r="A23" s="316"/>
      <c r="B23" s="316"/>
      <c r="C23" s="316"/>
      <c r="D23" s="316"/>
      <c r="E23" s="316"/>
      <c r="F23" s="316"/>
      <c r="G23" s="316"/>
      <c r="H23" s="316"/>
      <c r="I23" s="316"/>
      <c r="J23" s="316"/>
      <c r="K23" s="316"/>
    </row>
    <row r="24" spans="1:22" x14ac:dyDescent="0.2">
      <c r="A24" s="261" t="s">
        <v>283</v>
      </c>
      <c r="B24" s="261"/>
      <c r="C24" s="261"/>
      <c r="D24" s="261"/>
      <c r="E24" s="261"/>
      <c r="F24" s="261"/>
      <c r="G24" s="261"/>
      <c r="H24" s="261"/>
      <c r="I24" s="261"/>
      <c r="J24" s="261"/>
      <c r="K24" s="261"/>
    </row>
    <row r="25" spans="1:22" x14ac:dyDescent="0.2">
      <c r="A25" s="240"/>
      <c r="B25" s="240"/>
      <c r="C25" s="240"/>
      <c r="D25" s="240"/>
      <c r="E25" s="240"/>
      <c r="F25" s="241"/>
      <c r="G25" s="98" t="s">
        <v>56</v>
      </c>
      <c r="H25" s="98" t="s">
        <v>57</v>
      </c>
      <c r="I25" s="286" t="s">
        <v>58</v>
      </c>
      <c r="J25" s="286"/>
      <c r="K25" s="286"/>
      <c r="M25" s="54" t="s">
        <v>59</v>
      </c>
    </row>
    <row r="26" spans="1:22" ht="69.75" customHeight="1" x14ac:dyDescent="0.2">
      <c r="A26" s="360" t="s">
        <v>284</v>
      </c>
      <c r="B26" s="360"/>
      <c r="C26" s="360"/>
      <c r="D26" s="360"/>
      <c r="E26" s="360"/>
      <c r="F26" s="360"/>
      <c r="G26" s="97" t="s">
        <v>61</v>
      </c>
      <c r="H26" s="97"/>
      <c r="I26" s="216" t="s">
        <v>285</v>
      </c>
      <c r="J26" s="217"/>
      <c r="K26" s="218"/>
      <c r="M26" s="55" t="str">
        <f>CONCATENATE("(",LEN(I26),")")</f>
        <v>(153)</v>
      </c>
      <c r="N26" s="53" t="str">
        <f>IF(( AND(G26="x",H26="x") ),"(*) Marcar solo un valor: Si o No",IF(AND(H26="x",LEN(I26)=0),"(*) Completar la celda de explicación",
CONCATENATE("(Si/No) Marcar con 'X' solo uno de los campos. (Explicación) Longitud Máxima de ",Explicacion_LongMaximo," caracteres")))</f>
        <v>(Si/No) Marcar con 'X' solo uno de los campos. (Explicación) Longitud Máxima de 1000 caracteres</v>
      </c>
      <c r="S26" s="67">
        <v>57</v>
      </c>
      <c r="V26" s="68">
        <f>IF( AND(G26="",H26=""),0,IF(AND(H26&lt;&gt;"",I26=""),0,1))</f>
        <v>1</v>
      </c>
    </row>
  </sheetData>
  <sheetProtection algorithmName="SHA-512" hashValue="8x99EcfErSTT9fQ8hPYmmdMPJp9dxmhehgNv2kRg+h+xHNsp/A84ZN8CTXK8O8D2f3iXzyZVtC3+/duWxgn3hg==" saltValue="0H5nSFmf+eg5aMwPEBElyA==" spinCount="100000" sheet="1" objects="1" scenarios="1" formatCells="0" formatRows="0" insertRows="0"/>
  <mergeCells count="35">
    <mergeCell ref="A1:K1"/>
    <mergeCell ref="A3:K3"/>
    <mergeCell ref="A4:F4"/>
    <mergeCell ref="A14:K14"/>
    <mergeCell ref="A15:K15"/>
    <mergeCell ref="I4:K4"/>
    <mergeCell ref="I5:K5"/>
    <mergeCell ref="B7:D7"/>
    <mergeCell ref="F7:J7"/>
    <mergeCell ref="G11:K11"/>
    <mergeCell ref="G12:K12"/>
    <mergeCell ref="G13:K13"/>
    <mergeCell ref="A26:F26"/>
    <mergeCell ref="I25:K25"/>
    <mergeCell ref="I26:K26"/>
    <mergeCell ref="A6:K6"/>
    <mergeCell ref="A8:K8"/>
    <mergeCell ref="G9:K9"/>
    <mergeCell ref="G10:K10"/>
    <mergeCell ref="D22:K22"/>
    <mergeCell ref="A22:C22"/>
    <mergeCell ref="B9:B10"/>
    <mergeCell ref="C9:F9"/>
    <mergeCell ref="A18:K18"/>
    <mergeCell ref="A25:F25"/>
    <mergeCell ref="I16:K16"/>
    <mergeCell ref="I17:K17"/>
    <mergeCell ref="A20:I20"/>
    <mergeCell ref="A21:I21"/>
    <mergeCell ref="A23:K23"/>
    <mergeCell ref="A24:K24"/>
    <mergeCell ref="A17:F17"/>
    <mergeCell ref="A5:F5"/>
    <mergeCell ref="A16:F16"/>
    <mergeCell ref="A19:I19"/>
  </mergeCells>
  <dataValidations count="4">
    <dataValidation type="textLength" allowBlank="1" showErrorMessage="1" error="Cantidad de caracteres NO valido." sqref="I5:K5 I17:K17 I26:K26" xr:uid="{00000000-0002-0000-0D00-000000000000}">
      <formula1>Explicacion_LongMinimo</formula1>
      <formula2>Explicacion_LongMaximo</formula2>
    </dataValidation>
    <dataValidation type="custom" allowBlank="1" showDropDown="1" showInputMessage="1" showErrorMessage="1" error="Valor NO Válido." prompt="Ingrese &quot;X&quot;" sqref="G5:H5 E7 K7 G17:H17 J20:K21 G26:H26" xr:uid="{00000000-0002-0000-0D00-000001000000}">
      <formula1>COUNTIF(Respuesta_SINO,TRIM(CELL("contents")))=1</formula1>
    </dataValidation>
    <dataValidation type="date" allowBlank="1" showInputMessage="1" showErrorMessage="1" error="Fecha No Valida" prompt="(dd/mm/yyyy)" sqref="B11:B13" xr:uid="{00000000-0002-0000-0D00-000002000000}">
      <formula1>Fecha_Minimo</formula1>
      <formula2>Fecha_Maximo</formula2>
    </dataValidation>
    <dataValidation type="decimal" allowBlank="1" showInputMessage="1" showErrorMessage="1" error="Valor NO Válido" prompt="Ingrese Número" sqref="C11:F13" xr:uid="{00000000-0002-0000-0D00-000003000000}">
      <formula1>Decimal2_Minimo</formula1>
      <formula2>Decimal2_Maximo</formula2>
    </dataValidation>
  </dataValidations>
  <hyperlinks>
    <hyperlink ref="N3" location="Principal!A1" display="Volver al Indice" xr:uid="{00000000-0004-0000-0D00-000000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V34"/>
  <sheetViews>
    <sheetView topLeftCell="A15" zoomScale="85" zoomScaleNormal="85" workbookViewId="0">
      <selection activeCell="A30" sqref="A30:F30"/>
    </sheetView>
  </sheetViews>
  <sheetFormatPr baseColWidth="10" defaultColWidth="11.42578125" defaultRowHeight="12.75" x14ac:dyDescent="0.2"/>
  <cols>
    <col min="1" max="1" width="18.85546875" style="1" customWidth="1"/>
    <col min="2" max="2" width="22.5703125" style="1" customWidth="1"/>
    <col min="3" max="3" width="5.5703125" style="1" customWidth="1"/>
    <col min="4" max="4" width="5.85546875" style="1" customWidth="1"/>
    <col min="5" max="5" width="11.85546875" style="1" customWidth="1"/>
    <col min="6" max="6" width="20.5703125" style="1" customWidth="1"/>
    <col min="7" max="7" width="1.85546875" style="1" customWidth="1"/>
    <col min="8" max="8" width="5.42578125" style="1" bestFit="1" customWidth="1"/>
    <col min="9" max="9" width="44.5703125" style="41" customWidth="1"/>
    <col min="10" max="10" width="4.85546875" style="1" customWidth="1"/>
    <col min="11" max="11" width="3.5703125" style="1" customWidth="1"/>
    <col min="12" max="12" width="3.85546875" style="1" customWidth="1"/>
    <col min="13" max="13" width="3" style="1" customWidth="1"/>
    <col min="14" max="14" width="3.5703125" style="1" customWidth="1"/>
    <col min="15" max="16" width="4.42578125" style="1" customWidth="1"/>
    <col min="17" max="17" width="5" style="1" customWidth="1"/>
    <col min="18" max="18" width="4.42578125" style="64" customWidth="1"/>
    <col min="19" max="19" width="4.42578125" style="67" customWidth="1"/>
    <col min="20" max="20" width="4.42578125" style="1" customWidth="1"/>
    <col min="21" max="21" width="4" style="67" bestFit="1" customWidth="1"/>
    <col min="22" max="22" width="2.42578125" style="67" customWidth="1"/>
    <col min="23" max="24" width="4.42578125" style="1" customWidth="1"/>
    <col min="25" max="25" width="15.5703125" style="1" customWidth="1"/>
    <col min="26" max="16384" width="11.42578125" style="1"/>
  </cols>
  <sheetData>
    <row r="1" spans="1:22" ht="15" x14ac:dyDescent="0.2">
      <c r="A1" s="270" t="s">
        <v>286</v>
      </c>
      <c r="B1" s="270"/>
      <c r="C1" s="270"/>
      <c r="D1" s="270"/>
      <c r="E1" s="270"/>
      <c r="F1" s="270"/>
      <c r="I1" s="93" t="str">
        <f>'8'!A1</f>
        <v>PILAR II: Junta General de Accionistas (JGA)</v>
      </c>
      <c r="U1" s="67">
        <v>4</v>
      </c>
    </row>
    <row r="2" spans="1:22" hidden="1" x14ac:dyDescent="0.2">
      <c r="A2" s="71" t="s">
        <v>2</v>
      </c>
      <c r="B2" s="71" t="s">
        <v>2</v>
      </c>
      <c r="C2" s="71" t="s">
        <v>2</v>
      </c>
      <c r="D2" s="71" t="s">
        <v>2</v>
      </c>
      <c r="E2" s="71" t="s">
        <v>2</v>
      </c>
      <c r="F2" s="71" t="s">
        <v>2</v>
      </c>
      <c r="G2" s="71" t="s">
        <v>2</v>
      </c>
      <c r="H2" s="71" t="s">
        <v>2</v>
      </c>
      <c r="I2" s="71" t="s">
        <v>2</v>
      </c>
      <c r="J2" s="71" t="s">
        <v>2</v>
      </c>
      <c r="K2" s="71" t="s">
        <v>2</v>
      </c>
      <c r="L2" s="71" t="s">
        <v>2</v>
      </c>
      <c r="M2" s="71" t="s">
        <v>2</v>
      </c>
      <c r="N2" s="71" t="s">
        <v>2</v>
      </c>
    </row>
    <row r="3" spans="1:22" ht="15" customHeight="1" x14ac:dyDescent="0.2">
      <c r="A3" s="261" t="s">
        <v>287</v>
      </c>
      <c r="B3" s="261"/>
      <c r="C3" s="261"/>
      <c r="D3" s="261"/>
      <c r="E3" s="261"/>
      <c r="F3" s="261"/>
      <c r="I3" s="92" t="s">
        <v>53</v>
      </c>
      <c r="U3" s="67">
        <f>SUM(V:V)</f>
        <v>4</v>
      </c>
    </row>
    <row r="4" spans="1:22" x14ac:dyDescent="0.2">
      <c r="A4" s="240"/>
      <c r="B4" s="241"/>
      <c r="C4" s="98" t="s">
        <v>56</v>
      </c>
      <c r="D4" s="98" t="s">
        <v>57</v>
      </c>
      <c r="E4" s="286" t="s">
        <v>58</v>
      </c>
      <c r="F4" s="286"/>
      <c r="H4" s="54" t="s">
        <v>59</v>
      </c>
    </row>
    <row r="5" spans="1:22" ht="45" customHeight="1" x14ac:dyDescent="0.2">
      <c r="A5" s="360" t="s">
        <v>288</v>
      </c>
      <c r="B5" s="360"/>
      <c r="C5" s="97"/>
      <c r="D5" s="97" t="s">
        <v>61</v>
      </c>
      <c r="E5" s="216" t="s">
        <v>289</v>
      </c>
      <c r="F5" s="218"/>
      <c r="H5" s="55" t="str">
        <f>CONCATENATE("(",LEN(E5),")")</f>
        <v>(74)</v>
      </c>
      <c r="I5" s="53"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67">
        <v>58</v>
      </c>
      <c r="V5" s="68">
        <f>IF( AND(C5="",D5=""),0,IF(AND(D5&lt;&gt;"",E5=""),0,1))</f>
        <v>1</v>
      </c>
    </row>
    <row r="6" spans="1:22" ht="32.25" customHeight="1" x14ac:dyDescent="0.25">
      <c r="A6" s="368" t="s">
        <v>290</v>
      </c>
      <c r="B6" s="368"/>
      <c r="C6" s="368"/>
      <c r="D6" s="368"/>
      <c r="E6" s="368"/>
      <c r="F6" s="368"/>
      <c r="H6"/>
      <c r="L6" s="67"/>
    </row>
    <row r="7" spans="1:22" x14ac:dyDescent="0.2">
      <c r="B7" s="30"/>
      <c r="C7" s="286" t="s">
        <v>56</v>
      </c>
      <c r="D7" s="286"/>
      <c r="E7" s="14" t="s">
        <v>57</v>
      </c>
    </row>
    <row r="8" spans="1:22" x14ac:dyDescent="0.2">
      <c r="B8" s="17" t="s">
        <v>291</v>
      </c>
      <c r="C8" s="336"/>
      <c r="D8" s="338"/>
      <c r="E8" s="97" t="s">
        <v>61</v>
      </c>
      <c r="I8" s="41" t="str">
        <f>IF(( AND($C$8="x",$E$8="x") ),"(*) Marcar solo un valor: Si o No","")</f>
        <v/>
      </c>
      <c r="S8" s="67">
        <v>176</v>
      </c>
      <c r="U8" s="1"/>
    </row>
    <row r="9" spans="1:22" x14ac:dyDescent="0.2">
      <c r="B9" s="17" t="s">
        <v>292</v>
      </c>
      <c r="C9" s="336"/>
      <c r="D9" s="338"/>
      <c r="E9" s="97"/>
      <c r="I9" s="41" t="str">
        <f>IF(( AND($C$9="x",$E$9="x") ),"(*) Marcar solo un valor: Si o No","")</f>
        <v/>
      </c>
      <c r="S9" s="67">
        <v>177</v>
      </c>
      <c r="U9" s="1"/>
    </row>
    <row r="10" spans="1:22" x14ac:dyDescent="0.2">
      <c r="B10" s="17" t="s">
        <v>293</v>
      </c>
      <c r="C10" s="336"/>
      <c r="D10" s="338"/>
      <c r="E10" s="97"/>
      <c r="I10" s="41" t="str">
        <f>IF(( AND($C$10="x",$E$10="x") ),"(*) Marcar solo un valor: Si o No","")</f>
        <v/>
      </c>
      <c r="S10" s="67">
        <v>178</v>
      </c>
      <c r="U10" s="1"/>
    </row>
    <row r="11" spans="1:22" ht="15" x14ac:dyDescent="0.25">
      <c r="A11" s="28"/>
      <c r="B11" s="4"/>
      <c r="C11" s="4"/>
      <c r="D11" s="4"/>
    </row>
    <row r="12" spans="1:22" x14ac:dyDescent="0.2">
      <c r="A12" s="261" t="s">
        <v>294</v>
      </c>
      <c r="B12" s="261"/>
      <c r="C12" s="261"/>
      <c r="D12" s="261"/>
      <c r="E12" s="261"/>
      <c r="F12" s="261"/>
    </row>
    <row r="13" spans="1:22" x14ac:dyDescent="0.2">
      <c r="A13" s="240"/>
      <c r="B13" s="241"/>
      <c r="C13" s="98" t="s">
        <v>56</v>
      </c>
      <c r="D13" s="98" t="s">
        <v>57</v>
      </c>
      <c r="E13" s="286" t="s">
        <v>58</v>
      </c>
      <c r="F13" s="286"/>
      <c r="H13" s="54" t="s">
        <v>59</v>
      </c>
    </row>
    <row r="14" spans="1:22" ht="71.25" customHeight="1" x14ac:dyDescent="0.2">
      <c r="A14" s="299" t="s">
        <v>295</v>
      </c>
      <c r="B14" s="299"/>
      <c r="C14" s="97"/>
      <c r="D14" s="97" t="s">
        <v>61</v>
      </c>
      <c r="E14" s="216" t="s">
        <v>296</v>
      </c>
      <c r="F14" s="218"/>
      <c r="H14" s="55" t="str">
        <f>CONCATENATE("(",LEN(E14),")")</f>
        <v>(33)</v>
      </c>
      <c r="I14" s="53" t="str">
        <f>IF(( AND(C14="x",D14="x") ),"(*) Marcar solo un valor: Si o No",IF(AND(D14="x",LEN(E14)=0),"(*) Completar la celda de explicación",
CONCATENATE("(Si/No) Marcar con 'X' solo uno de los campos. (Explicación) Longitud Máxima de ",Explicacion_LongMaximo," caracteres")))</f>
        <v>(Si/No) Marcar con 'X' solo uno de los campos. (Explicación) Longitud Máxima de 1000 caracteres</v>
      </c>
      <c r="S14" s="67">
        <v>59</v>
      </c>
      <c r="U14" s="1"/>
      <c r="V14" s="68">
        <f>IF( AND(C14="",D14=""),0,IF(AND(D14&lt;&gt;"",E14=""),0,1))</f>
        <v>1</v>
      </c>
    </row>
    <row r="15" spans="1:22" ht="103.5" customHeight="1" x14ac:dyDescent="0.2">
      <c r="A15" s="247" t="s">
        <v>297</v>
      </c>
      <c r="B15" s="249"/>
      <c r="C15" s="97"/>
      <c r="D15" s="97" t="s">
        <v>61</v>
      </c>
      <c r="E15" s="216" t="s">
        <v>298</v>
      </c>
      <c r="F15" s="218"/>
      <c r="H15" s="55" t="str">
        <f>CONCATENATE("(",LEN(E15),")")</f>
        <v>(56)</v>
      </c>
      <c r="I15" s="53" t="str">
        <f>IF(( AND(C15="x",D15="x") ),"(*) Marcar solo un valor: Si o No",IF(AND(D15="x",LEN(E15)=0),"(*) Completar la celda de explicación",
CONCATENATE("(Si/No) Marcar con 'X' solo uno de los campos. (Explicación) Longitud Máxima de ",Explicacion_LongMaximo," caracteres")))</f>
        <v>(Si/No) Marcar con 'X' solo uno de los campos. (Explicación) Longitud Máxima de 1000 caracteres</v>
      </c>
      <c r="S15" s="67">
        <v>60</v>
      </c>
      <c r="U15" s="1"/>
      <c r="V15" s="68">
        <f>IF( AND(C15="",D15=""),0,IF(AND(D15&lt;&gt;"",E15=""),0,1))</f>
        <v>1</v>
      </c>
    </row>
    <row r="16" spans="1:22" ht="61.35" customHeight="1" x14ac:dyDescent="0.25">
      <c r="A16" s="366" t="s">
        <v>299</v>
      </c>
      <c r="B16" s="366"/>
      <c r="C16" s="366"/>
      <c r="D16" s="366"/>
      <c r="E16" s="366"/>
      <c r="F16" s="366"/>
      <c r="H16"/>
      <c r="I16" s="53"/>
      <c r="V16" s="68"/>
    </row>
    <row r="17" spans="1:22" ht="27" customHeight="1" x14ac:dyDescent="0.2">
      <c r="A17" s="236" t="s">
        <v>115</v>
      </c>
      <c r="B17" s="367"/>
      <c r="C17" s="362" t="s">
        <v>300</v>
      </c>
      <c r="D17" s="362"/>
      <c r="E17" s="362"/>
      <c r="F17" s="116"/>
      <c r="G17" s="116"/>
      <c r="H17" s="55"/>
      <c r="I17" s="53"/>
      <c r="V17" s="68"/>
    </row>
    <row r="18" spans="1:22" ht="15.6" customHeight="1" x14ac:dyDescent="0.2">
      <c r="A18" s="296" t="s">
        <v>118</v>
      </c>
      <c r="B18" s="298"/>
      <c r="C18" s="324"/>
      <c r="D18" s="324"/>
      <c r="E18" s="324"/>
      <c r="F18" s="116"/>
      <c r="G18" s="116"/>
      <c r="H18" s="55"/>
      <c r="I18" s="53"/>
      <c r="S18" s="67">
        <v>474</v>
      </c>
      <c r="U18" s="1"/>
      <c r="V18" s="68"/>
    </row>
    <row r="19" spans="1:22" ht="15.6" customHeight="1" x14ac:dyDescent="0.2">
      <c r="A19" s="296" t="s">
        <v>119</v>
      </c>
      <c r="B19" s="365"/>
      <c r="C19" s="324"/>
      <c r="D19" s="324"/>
      <c r="E19" s="324"/>
      <c r="F19" s="116"/>
      <c r="G19" s="116"/>
      <c r="H19" s="55"/>
      <c r="I19" s="53"/>
      <c r="S19" s="67">
        <v>475</v>
      </c>
      <c r="U19" s="1"/>
      <c r="V19" s="68"/>
    </row>
    <row r="20" spans="1:22" ht="15.6" customHeight="1" x14ac:dyDescent="0.2">
      <c r="A20" s="296" t="s">
        <v>121</v>
      </c>
      <c r="B20" s="365"/>
      <c r="C20" s="324"/>
      <c r="D20" s="324"/>
      <c r="E20" s="324"/>
      <c r="F20" s="116"/>
      <c r="G20" s="116"/>
      <c r="H20" s="55"/>
      <c r="I20" s="53"/>
      <c r="S20" s="67">
        <v>476</v>
      </c>
      <c r="U20" s="1"/>
      <c r="V20" s="68"/>
    </row>
    <row r="21" spans="1:22" ht="15.6" customHeight="1" x14ac:dyDescent="0.2">
      <c r="A21" s="296" t="s">
        <v>122</v>
      </c>
      <c r="B21" s="365"/>
      <c r="C21" s="324"/>
      <c r="D21" s="324"/>
      <c r="E21" s="324"/>
      <c r="F21" s="116"/>
      <c r="G21" s="116"/>
      <c r="H21" s="55"/>
      <c r="I21" s="53"/>
      <c r="S21" s="67">
        <v>477</v>
      </c>
      <c r="U21" s="1"/>
      <c r="V21" s="68"/>
    </row>
    <row r="22" spans="1:22" ht="15.6" customHeight="1" x14ac:dyDescent="0.2">
      <c r="A22" s="296" t="s">
        <v>123</v>
      </c>
      <c r="B22" s="365"/>
      <c r="C22" s="324"/>
      <c r="D22" s="324"/>
      <c r="E22" s="324"/>
      <c r="F22" s="116"/>
      <c r="G22" s="116"/>
      <c r="H22" s="55"/>
      <c r="I22" s="53"/>
      <c r="S22" s="67">
        <v>478</v>
      </c>
      <c r="U22" s="1"/>
      <c r="V22" s="68"/>
    </row>
    <row r="23" spans="1:22" ht="15.6" customHeight="1" x14ac:dyDescent="0.2">
      <c r="A23" s="296" t="s">
        <v>124</v>
      </c>
      <c r="B23" s="365"/>
      <c r="C23" s="324"/>
      <c r="D23" s="324"/>
      <c r="E23" s="324"/>
      <c r="F23" s="116"/>
      <c r="G23" s="116"/>
      <c r="H23" s="55"/>
      <c r="I23" s="53"/>
      <c r="S23" s="67">
        <v>479</v>
      </c>
      <c r="U23" s="1"/>
      <c r="V23" s="68"/>
    </row>
    <row r="24" spans="1:22" ht="15.6" customHeight="1" x14ac:dyDescent="0.2">
      <c r="A24" s="296" t="s">
        <v>125</v>
      </c>
      <c r="B24" s="298"/>
      <c r="C24" s="291"/>
      <c r="D24" s="292"/>
      <c r="E24" s="292"/>
      <c r="F24" s="293"/>
      <c r="G24" s="116"/>
      <c r="H24" s="55"/>
      <c r="I24" s="53"/>
      <c r="S24" s="67">
        <v>480</v>
      </c>
      <c r="U24" s="1"/>
      <c r="V24" s="68"/>
    </row>
    <row r="25" spans="1:22" ht="46.35" customHeight="1" x14ac:dyDescent="0.25">
      <c r="A25" s="297" t="s">
        <v>301</v>
      </c>
      <c r="B25" s="297"/>
      <c r="C25" s="297"/>
      <c r="D25" s="297"/>
      <c r="E25" s="297"/>
      <c r="F25" s="297"/>
      <c r="H25"/>
    </row>
    <row r="26" spans="1:22" ht="144" customHeight="1" x14ac:dyDescent="0.2">
      <c r="A26" s="309" t="s">
        <v>302</v>
      </c>
      <c r="B26" s="309"/>
      <c r="C26" s="309"/>
      <c r="D26" s="317" t="s">
        <v>303</v>
      </c>
      <c r="E26" s="317"/>
      <c r="F26" s="317"/>
      <c r="S26" s="67">
        <v>481</v>
      </c>
      <c r="U26" s="1"/>
    </row>
    <row r="27" spans="1:22" ht="65.25" customHeight="1" x14ac:dyDescent="0.2">
      <c r="A27" s="309" t="s">
        <v>304</v>
      </c>
      <c r="B27" s="309"/>
      <c r="C27" s="309"/>
      <c r="D27" s="317" t="s">
        <v>305</v>
      </c>
      <c r="E27" s="317"/>
      <c r="F27" s="317"/>
      <c r="S27" s="67">
        <v>179</v>
      </c>
      <c r="U27" s="1"/>
    </row>
    <row r="28" spans="1:22" ht="51" customHeight="1" x14ac:dyDescent="0.2">
      <c r="A28" s="309" t="s">
        <v>306</v>
      </c>
      <c r="B28" s="309"/>
      <c r="C28" s="309"/>
      <c r="D28" s="317" t="s">
        <v>307</v>
      </c>
      <c r="E28" s="317"/>
      <c r="F28" s="317"/>
      <c r="S28" s="67">
        <v>180</v>
      </c>
      <c r="U28" s="1"/>
    </row>
    <row r="29" spans="1:22" ht="29.25" customHeight="1" x14ac:dyDescent="0.2">
      <c r="A29" s="309" t="s">
        <v>308</v>
      </c>
      <c r="B29" s="309"/>
      <c r="C29" s="309"/>
      <c r="D29" s="317" t="s">
        <v>309</v>
      </c>
      <c r="E29" s="317"/>
      <c r="F29" s="317"/>
      <c r="S29" s="67">
        <v>181</v>
      </c>
      <c r="U29" s="1"/>
    </row>
    <row r="30" spans="1:22" x14ac:dyDescent="0.2">
      <c r="A30" s="262"/>
      <c r="B30" s="262"/>
      <c r="C30" s="262"/>
      <c r="D30" s="262"/>
      <c r="E30" s="262"/>
      <c r="F30" s="262"/>
    </row>
    <row r="31" spans="1:22" x14ac:dyDescent="0.2">
      <c r="A31" s="261" t="s">
        <v>310</v>
      </c>
      <c r="B31" s="261"/>
      <c r="C31" s="261"/>
      <c r="D31" s="261"/>
      <c r="E31" s="261"/>
      <c r="F31" s="261"/>
    </row>
    <row r="32" spans="1:22" ht="26.25" customHeight="1" x14ac:dyDescent="0.2">
      <c r="A32" s="240"/>
      <c r="B32" s="241"/>
      <c r="C32" s="98" t="s">
        <v>56</v>
      </c>
      <c r="D32" s="98" t="s">
        <v>57</v>
      </c>
      <c r="E32" s="286" t="s">
        <v>58</v>
      </c>
      <c r="F32" s="286"/>
      <c r="H32" s="54" t="s">
        <v>59</v>
      </c>
    </row>
    <row r="33" spans="1:22" ht="58.5" customHeight="1" x14ac:dyDescent="0.2">
      <c r="A33" s="250" t="s">
        <v>311</v>
      </c>
      <c r="B33" s="252"/>
      <c r="C33" s="97"/>
      <c r="D33" s="97" t="s">
        <v>61</v>
      </c>
      <c r="E33" s="216" t="s">
        <v>170</v>
      </c>
      <c r="F33" s="218"/>
      <c r="H33" s="55" t="str">
        <f>CONCATENATE("(",LEN(E33),")")</f>
        <v>(10)</v>
      </c>
      <c r="I33" s="53" t="str">
        <f>IF(( AND(C33="x",D33="x") ),"(*) Marcar solo un valor: Si o No",IF(AND(D33="x",LEN(E33)=0),"(*) Completar la celda de explicación",
CONCATENATE("(Si/No) Marcar con 'X' solo uno de los campos. (Explicación) Longitud Máxima de ",Explicacion_LongMaximo," caracteres")))</f>
        <v>(Si/No) Marcar con 'X' solo uno de los campos. (Explicación) Longitud Máxima de 1000 caracteres</v>
      </c>
      <c r="S33" s="67">
        <v>61</v>
      </c>
      <c r="U33" s="1"/>
      <c r="V33" s="68">
        <f>IF( AND(C33="",D33=""),0,IF(AND(D33&lt;&gt;"",E33=""),0,1))</f>
        <v>1</v>
      </c>
    </row>
    <row r="34" spans="1:22" ht="67.5" customHeight="1" x14ac:dyDescent="0.2">
      <c r="A34" s="250" t="s">
        <v>312</v>
      </c>
      <c r="B34" s="252"/>
      <c r="C34" s="97"/>
      <c r="D34" s="97" t="s">
        <v>61</v>
      </c>
      <c r="E34" s="216" t="s">
        <v>170</v>
      </c>
      <c r="F34" s="218"/>
      <c r="H34" s="55" t="str">
        <f>CONCATENATE("(",LEN(E34),")")</f>
        <v>(10)</v>
      </c>
      <c r="I34" s="53" t="str">
        <f>IF(( AND(C34="x",D34="x") ),"(*) Marcar solo un valor: Si o No",IF(AND(D34="x",LEN(E34)=0),"(*) Completar la celda de explicación",
CONCATENATE("(Si/No) Marcar con 'X' solo uno de los campos. (Explicación) Longitud Máxima de ",Explicacion_LongMaximo," caracteres")))</f>
        <v>(Si/No) Marcar con 'X' solo uno de los campos. (Explicación) Longitud Máxima de 1000 caracteres</v>
      </c>
      <c r="S34" s="67">
        <v>62</v>
      </c>
      <c r="U34" s="1"/>
      <c r="V34" s="68"/>
    </row>
  </sheetData>
  <sheetProtection algorithmName="SHA-512" hashValue="QLe1FX9No94Qk+mpkLJnEZPrBHhfgfAzVTxTjriUmvlXKNE5B97OGE+nx/sEAg9zivrYwOT6FI0SxA65MLjSaw==" saltValue="G9F5iZml9Ry0MPgzEwuTZw==" spinCount="100000" sheet="1" objects="1" scenarios="1" formatRows="0"/>
  <dataConsolidate/>
  <mergeCells count="52">
    <mergeCell ref="A1:F1"/>
    <mergeCell ref="A3:F3"/>
    <mergeCell ref="A4:B4"/>
    <mergeCell ref="A12:F12"/>
    <mergeCell ref="A13:B13"/>
    <mergeCell ref="E4:F4"/>
    <mergeCell ref="E5:F5"/>
    <mergeCell ref="E13:F13"/>
    <mergeCell ref="A5:B5"/>
    <mergeCell ref="E14:F14"/>
    <mergeCell ref="E34:F34"/>
    <mergeCell ref="E15:F15"/>
    <mergeCell ref="A6:F6"/>
    <mergeCell ref="A15:B15"/>
    <mergeCell ref="C7:D7"/>
    <mergeCell ref="C8:D8"/>
    <mergeCell ref="C9:D9"/>
    <mergeCell ref="C10:D10"/>
    <mergeCell ref="A14:B14"/>
    <mergeCell ref="A33:B33"/>
    <mergeCell ref="A34:B34"/>
    <mergeCell ref="E32:F32"/>
    <mergeCell ref="E33:F33"/>
    <mergeCell ref="A25:F25"/>
    <mergeCell ref="A27:C27"/>
    <mergeCell ref="A30:F30"/>
    <mergeCell ref="A31:F31"/>
    <mergeCell ref="A32:B32"/>
    <mergeCell ref="D27:F27"/>
    <mergeCell ref="D28:F28"/>
    <mergeCell ref="D29:F29"/>
    <mergeCell ref="A28:C28"/>
    <mergeCell ref="A29:C29"/>
    <mergeCell ref="A16:F16"/>
    <mergeCell ref="A17:B17"/>
    <mergeCell ref="A18:B18"/>
    <mergeCell ref="A19:B19"/>
    <mergeCell ref="A20:B20"/>
    <mergeCell ref="C17:E17"/>
    <mergeCell ref="C18:E18"/>
    <mergeCell ref="C19:E19"/>
    <mergeCell ref="A26:C26"/>
    <mergeCell ref="D26:F26"/>
    <mergeCell ref="C20:E20"/>
    <mergeCell ref="C21:E21"/>
    <mergeCell ref="C22:E22"/>
    <mergeCell ref="C23:E23"/>
    <mergeCell ref="A21:B21"/>
    <mergeCell ref="A22:B22"/>
    <mergeCell ref="A23:B23"/>
    <mergeCell ref="C24:F24"/>
    <mergeCell ref="A24:B24"/>
  </mergeCells>
  <dataValidations count="3">
    <dataValidation type="textLength" allowBlank="1" showErrorMessage="1" error="Cantidad de caracteres NO valido." sqref="E5:F5 E33:F34 E14:F15" xr:uid="{00000000-0002-0000-0E00-000000000000}">
      <formula1>Explicacion_LongMinimo</formula1>
      <formula2>Explicacion_LongMaximo</formula2>
    </dataValidation>
    <dataValidation type="custom" allowBlank="1" showDropDown="1" showInputMessage="1" showErrorMessage="1" error="Valor NO Válido." prompt="Ingrese &quot;X&quot;" sqref="C5:D5 E8:E10 C33:D34 C14:D15 C18:C23" xr:uid="{00000000-0002-0000-0E00-000001000000}">
      <formula1>COUNTIF(Respuesta_SINO,TRIM(CELL("contents")))=1</formula1>
    </dataValidation>
    <dataValidation type="custom" allowBlank="1" showDropDown="1" showInputMessage="1" showErrorMessage="1" error="Valor NO Valido." prompt="Ingrese &quot;X&quot;" sqref="C8:D10" xr:uid="{00000000-0002-0000-0E00-000002000000}">
      <formula1>COUNTIF(Respuesta_SINO,TRIM(CELL("contents")))=1</formula1>
    </dataValidation>
  </dataValidations>
  <hyperlinks>
    <hyperlink ref="I3" location="Principal!A1" display="Volver al Indice" xr:uid="{00000000-0004-0000-0E00-000000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V22"/>
  <sheetViews>
    <sheetView zoomScale="85" zoomScaleNormal="85" workbookViewId="0">
      <selection activeCell="B23" sqref="B23"/>
    </sheetView>
  </sheetViews>
  <sheetFormatPr baseColWidth="10" defaultColWidth="11.42578125" defaultRowHeight="12.75" x14ac:dyDescent="0.2"/>
  <cols>
    <col min="1" max="1" width="31.85546875" style="1" customWidth="1"/>
    <col min="2" max="2" width="13" style="1" customWidth="1"/>
    <col min="3" max="3" width="5.140625" style="1" customWidth="1"/>
    <col min="4" max="4" width="5.42578125" style="1" customWidth="1"/>
    <col min="5" max="5" width="2.5703125" style="1" customWidth="1"/>
    <col min="6" max="6" width="25.5703125" style="1" customWidth="1"/>
    <col min="7" max="7" width="1" style="1" customWidth="1"/>
    <col min="8" max="8" width="5.42578125" style="1" bestFit="1" customWidth="1"/>
    <col min="9" max="9" width="46.42578125" style="41" customWidth="1"/>
    <col min="10" max="13" width="3" style="1" customWidth="1"/>
    <col min="14" max="17" width="3.85546875" style="1" customWidth="1"/>
    <col min="18" max="18" width="6.42578125" style="1" customWidth="1"/>
    <col min="19" max="19" width="6.42578125" style="67" customWidth="1"/>
    <col min="20" max="20" width="6.42578125" style="1" customWidth="1"/>
    <col min="21" max="21" width="4" style="67" bestFit="1" customWidth="1"/>
    <col min="22" max="22" width="2.42578125" style="67" customWidth="1"/>
    <col min="23" max="23" width="6.42578125" style="1" customWidth="1"/>
    <col min="24" max="16384" width="11.42578125" style="1"/>
  </cols>
  <sheetData>
    <row r="1" spans="1:22" ht="15" x14ac:dyDescent="0.2">
      <c r="A1" s="270" t="s">
        <v>313</v>
      </c>
      <c r="B1" s="270"/>
      <c r="C1" s="270"/>
      <c r="D1" s="270"/>
      <c r="E1" s="270"/>
      <c r="F1" s="270"/>
      <c r="I1" s="93" t="str">
        <f>'8'!A1</f>
        <v>PILAR II: Junta General de Accionistas (JGA)</v>
      </c>
      <c r="U1" s="67">
        <v>2</v>
      </c>
    </row>
    <row r="2" spans="1:22" hidden="1" x14ac:dyDescent="0.2">
      <c r="A2" s="71" t="s">
        <v>2</v>
      </c>
      <c r="B2" s="71" t="s">
        <v>2</v>
      </c>
      <c r="C2" s="71" t="s">
        <v>2</v>
      </c>
      <c r="D2" s="71" t="s">
        <v>2</v>
      </c>
      <c r="E2" s="71" t="s">
        <v>2</v>
      </c>
      <c r="F2" s="71" t="s">
        <v>2</v>
      </c>
      <c r="G2" s="71" t="s">
        <v>2</v>
      </c>
      <c r="H2" s="71" t="s">
        <v>2</v>
      </c>
      <c r="I2" s="71" t="s">
        <v>2</v>
      </c>
      <c r="J2" s="71" t="s">
        <v>2</v>
      </c>
      <c r="K2" s="71" t="s">
        <v>2</v>
      </c>
      <c r="L2" s="71" t="s">
        <v>2</v>
      </c>
      <c r="M2" s="71" t="s">
        <v>2</v>
      </c>
      <c r="N2" s="71" t="s">
        <v>2</v>
      </c>
    </row>
    <row r="3" spans="1:22" ht="15" customHeight="1" x14ac:dyDescent="0.2">
      <c r="A3" s="261" t="s">
        <v>314</v>
      </c>
      <c r="B3" s="261"/>
      <c r="C3" s="261"/>
      <c r="D3" s="261"/>
      <c r="E3" s="261"/>
      <c r="F3" s="261"/>
      <c r="I3" s="92" t="s">
        <v>53</v>
      </c>
      <c r="U3" s="67">
        <f>SUM(V:V)</f>
        <v>2</v>
      </c>
    </row>
    <row r="4" spans="1:22" x14ac:dyDescent="0.2">
      <c r="A4" s="240"/>
      <c r="B4" s="241"/>
      <c r="C4" s="98" t="s">
        <v>56</v>
      </c>
      <c r="D4" s="98" t="s">
        <v>57</v>
      </c>
      <c r="E4" s="286" t="s">
        <v>58</v>
      </c>
      <c r="F4" s="286"/>
      <c r="H4" s="54" t="s">
        <v>59</v>
      </c>
    </row>
    <row r="5" spans="1:22" ht="62.25" customHeight="1" x14ac:dyDescent="0.2">
      <c r="A5" s="299" t="s">
        <v>315</v>
      </c>
      <c r="B5" s="299"/>
      <c r="C5" s="97" t="s">
        <v>61</v>
      </c>
      <c r="D5" s="97"/>
      <c r="E5" s="216" t="s">
        <v>316</v>
      </c>
      <c r="F5" s="218"/>
      <c r="H5" s="55" t="str">
        <f>CONCATENATE("(",LEN(E5),")")</f>
        <v>(171)</v>
      </c>
      <c r="I5" s="53"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67">
        <v>63</v>
      </c>
      <c r="U5" s="1"/>
      <c r="V5" s="68">
        <f>IF( AND(C5="",D5=""),0,IF(AND(D5&lt;&gt;"",E5=""),0,1))</f>
        <v>1</v>
      </c>
    </row>
    <row r="6" spans="1:22" ht="48" customHeight="1" x14ac:dyDescent="0.2">
      <c r="A6" s="299" t="s">
        <v>317</v>
      </c>
      <c r="B6" s="299"/>
      <c r="C6" s="97" t="s">
        <v>61</v>
      </c>
      <c r="D6" s="97"/>
      <c r="E6" s="216" t="s">
        <v>318</v>
      </c>
      <c r="F6" s="218"/>
      <c r="H6" s="55" t="str">
        <f>CONCATENATE("(",LEN(E6),")")</f>
        <v>(72)</v>
      </c>
      <c r="I6" s="53" t="str">
        <f>IF(( AND(C6="x",D6="x") ),"(*) Marcar solo un valor: Si o No",IF(AND(D6="x",LEN(E6)=0),"(*) Completar la celda de explicación",
CONCATENATE("(Si/No) Marcar con 'X' solo uno de los campos. (Explicación) Longitud Máxima de ",Explicacion_LongMaximo," caracteres")))</f>
        <v>(Si/No) Marcar con 'X' solo uno de los campos. (Explicación) Longitud Máxima de 1000 caracteres</v>
      </c>
      <c r="S6" s="67">
        <v>64</v>
      </c>
      <c r="U6" s="1"/>
      <c r="V6" s="68">
        <f>IF( AND(C6="",D6=""),0,IF(AND(D6&lt;&gt;"",E6=""),0,1))</f>
        <v>1</v>
      </c>
    </row>
    <row r="7" spans="1:22" ht="62.25" customHeight="1" x14ac:dyDescent="0.25">
      <c r="A7" s="368" t="s">
        <v>319</v>
      </c>
      <c r="B7" s="368"/>
      <c r="C7" s="368"/>
      <c r="D7" s="368"/>
      <c r="E7" s="368"/>
      <c r="F7" s="368"/>
      <c r="H7"/>
    </row>
    <row r="8" spans="1:22" ht="15.75" customHeight="1" x14ac:dyDescent="0.2">
      <c r="A8" s="130" t="s">
        <v>320</v>
      </c>
      <c r="B8" s="216" t="s">
        <v>321</v>
      </c>
      <c r="C8" s="217"/>
      <c r="D8" s="217"/>
      <c r="E8" s="217"/>
      <c r="F8" s="218"/>
      <c r="G8" s="30"/>
      <c r="H8" s="30"/>
      <c r="S8" s="67">
        <v>182</v>
      </c>
    </row>
    <row r="9" spans="1:22" ht="15" customHeight="1" x14ac:dyDescent="0.2">
      <c r="A9" s="254"/>
      <c r="B9" s="254"/>
      <c r="C9" s="254"/>
      <c r="D9" s="254"/>
      <c r="E9" s="254"/>
      <c r="F9" s="254"/>
    </row>
    <row r="10" spans="1:22" ht="15.75" customHeight="1" x14ac:dyDescent="0.2">
      <c r="A10" s="362" t="s">
        <v>322</v>
      </c>
      <c r="B10" s="362"/>
      <c r="C10" s="362"/>
      <c r="D10" s="362"/>
      <c r="E10" s="362"/>
      <c r="F10" s="362"/>
      <c r="G10" s="30"/>
      <c r="H10" s="30"/>
    </row>
    <row r="11" spans="1:22" ht="15.75" customHeight="1" x14ac:dyDescent="0.2">
      <c r="A11" s="3" t="s">
        <v>323</v>
      </c>
      <c r="B11" s="253" t="s">
        <v>324</v>
      </c>
      <c r="C11" s="254"/>
      <c r="D11" s="254"/>
      <c r="E11" s="255"/>
      <c r="F11" s="3" t="s">
        <v>325</v>
      </c>
    </row>
    <row r="12" spans="1:22" ht="15.75" customHeight="1" x14ac:dyDescent="0.2">
      <c r="A12" s="78" t="s">
        <v>326</v>
      </c>
      <c r="B12" s="369" t="s">
        <v>327</v>
      </c>
      <c r="C12" s="370"/>
      <c r="D12" s="370"/>
      <c r="E12" s="371"/>
      <c r="F12" s="77" t="s">
        <v>321</v>
      </c>
      <c r="S12" s="67">
        <v>183</v>
      </c>
      <c r="U12" s="1"/>
    </row>
    <row r="14" spans="1:22" ht="31.35" customHeight="1" x14ac:dyDescent="0.25">
      <c r="A14" s="356" t="s">
        <v>328</v>
      </c>
      <c r="B14" s="356"/>
      <c r="C14" s="356"/>
      <c r="D14" s="356"/>
      <c r="E14" s="356"/>
      <c r="F14" s="356"/>
      <c r="H14"/>
      <c r="U14" s="126"/>
    </row>
    <row r="15" spans="1:22" ht="29.45" customHeight="1" x14ac:dyDescent="0.2">
      <c r="A15" s="144" t="s">
        <v>115</v>
      </c>
      <c r="B15" s="130" t="s">
        <v>329</v>
      </c>
      <c r="C15" s="116"/>
      <c r="D15" s="116"/>
      <c r="E15" s="116"/>
      <c r="F15" s="116"/>
      <c r="G15" s="116"/>
    </row>
    <row r="16" spans="1:22" x14ac:dyDescent="0.2">
      <c r="A16" s="155" t="s">
        <v>118</v>
      </c>
      <c r="B16" s="158"/>
      <c r="C16" s="82"/>
      <c r="D16" s="82"/>
      <c r="E16" s="82"/>
      <c r="F16" s="82"/>
      <c r="G16" s="116"/>
      <c r="S16" s="67">
        <v>491</v>
      </c>
      <c r="U16" s="1"/>
    </row>
    <row r="17" spans="1:21" x14ac:dyDescent="0.2">
      <c r="A17" s="155" t="s">
        <v>119</v>
      </c>
      <c r="B17" s="158"/>
      <c r="C17" s="82"/>
      <c r="D17" s="82"/>
      <c r="E17" s="82"/>
      <c r="F17" s="82"/>
      <c r="G17" s="116"/>
      <c r="S17" s="67">
        <v>492</v>
      </c>
      <c r="U17" s="1"/>
    </row>
    <row r="18" spans="1:21" x14ac:dyDescent="0.2">
      <c r="A18" s="155" t="s">
        <v>121</v>
      </c>
      <c r="B18" s="158"/>
      <c r="C18" s="82"/>
      <c r="D18" s="82"/>
      <c r="E18" s="82"/>
      <c r="F18" s="82"/>
      <c r="G18" s="116"/>
      <c r="S18" s="67">
        <v>493</v>
      </c>
      <c r="U18" s="1"/>
    </row>
    <row r="19" spans="1:21" x14ac:dyDescent="0.2">
      <c r="A19" s="155" t="s">
        <v>122</v>
      </c>
      <c r="B19" s="158"/>
      <c r="C19" s="82"/>
      <c r="D19" s="82"/>
      <c r="E19" s="82"/>
      <c r="F19" s="82"/>
      <c r="G19" s="116"/>
      <c r="S19" s="67">
        <v>494</v>
      </c>
      <c r="U19" s="1"/>
    </row>
    <row r="20" spans="1:21" ht="25.5" x14ac:dyDescent="0.2">
      <c r="A20" s="163" t="s">
        <v>123</v>
      </c>
      <c r="B20" s="158"/>
      <c r="C20" s="82"/>
      <c r="D20" s="82"/>
      <c r="E20" s="82"/>
      <c r="F20" s="82"/>
      <c r="G20" s="116"/>
      <c r="S20" s="67">
        <v>495</v>
      </c>
      <c r="U20" s="1"/>
    </row>
    <row r="21" spans="1:21" x14ac:dyDescent="0.2">
      <c r="A21" s="163" t="s">
        <v>124</v>
      </c>
      <c r="B21" s="158"/>
      <c r="C21" s="82"/>
      <c r="D21" s="82"/>
      <c r="E21" s="82"/>
      <c r="F21" s="82"/>
      <c r="G21" s="116"/>
      <c r="S21" s="67">
        <v>496</v>
      </c>
      <c r="U21" s="1"/>
    </row>
    <row r="22" spans="1:21" x14ac:dyDescent="0.2">
      <c r="A22" s="155" t="s">
        <v>125</v>
      </c>
      <c r="B22" s="291" t="s">
        <v>330</v>
      </c>
      <c r="C22" s="292"/>
      <c r="D22" s="292"/>
      <c r="E22" s="292"/>
      <c r="F22" s="293"/>
      <c r="G22" s="116"/>
      <c r="S22" s="67">
        <v>497</v>
      </c>
      <c r="U22" s="1"/>
    </row>
  </sheetData>
  <sheetProtection algorithmName="SHA-512" hashValue="E2kEszseeTv5jdDSClaaPr1Z58ExiuxyDUcInsQnx5KyWszuudL3KFvhYygFzcsao8EvWKs0dXrbA7omOvkj1A==" saltValue="dTXluZVCt9U6HQUdsw7B3A==" spinCount="100000" sheet="1" objects="1" scenarios="1" formatRows="0"/>
  <mergeCells count="16">
    <mergeCell ref="A1:F1"/>
    <mergeCell ref="A3:F3"/>
    <mergeCell ref="A4:B4"/>
    <mergeCell ref="A14:F14"/>
    <mergeCell ref="B22:F22"/>
    <mergeCell ref="B12:E12"/>
    <mergeCell ref="A10:F10"/>
    <mergeCell ref="B11:E11"/>
    <mergeCell ref="A9:F9"/>
    <mergeCell ref="E4:F4"/>
    <mergeCell ref="E5:F5"/>
    <mergeCell ref="E6:F6"/>
    <mergeCell ref="A5:B5"/>
    <mergeCell ref="A6:B6"/>
    <mergeCell ref="A7:F7"/>
    <mergeCell ref="B8:F8"/>
  </mergeCells>
  <dataValidations count="2">
    <dataValidation type="textLength" allowBlank="1" showErrorMessage="1" error="Cantidad de caracteres NO valido." sqref="E5:F6" xr:uid="{00000000-0002-0000-0F00-000000000000}">
      <formula1>Explicacion_LongMinimo</formula1>
      <formula2>Explicacion_LongMaximo</formula2>
    </dataValidation>
    <dataValidation type="custom" allowBlank="1" showDropDown="1" showInputMessage="1" showErrorMessage="1" error="Valor NO Válido." prompt="Ingrese &quot;X&quot;" sqref="C5:D6 B16:B21" xr:uid="{00000000-0002-0000-0F00-000001000000}">
      <formula1>COUNTIF(Respuesta_SINO,TRIM(CELL("contents")))=1</formula1>
    </dataValidation>
  </dataValidations>
  <hyperlinks>
    <hyperlink ref="I3" location="Principal!A1" display="Volver al Indice" xr:uid="{00000000-0004-0000-0F00-000000000000}"/>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V48"/>
  <sheetViews>
    <sheetView topLeftCell="A14" zoomScale="85" zoomScaleNormal="85" workbookViewId="0">
      <selection activeCell="A40" sqref="A40:J40"/>
    </sheetView>
  </sheetViews>
  <sheetFormatPr baseColWidth="10" defaultColWidth="11.42578125" defaultRowHeight="15" x14ac:dyDescent="0.25"/>
  <cols>
    <col min="1" max="1" width="13.85546875" style="1" customWidth="1"/>
    <col min="2" max="2" width="11.42578125" style="1" customWidth="1"/>
    <col min="3" max="3" width="6.5703125" style="1" customWidth="1"/>
    <col min="4" max="4" width="5.85546875" style="1" customWidth="1"/>
    <col min="5" max="5" width="16.5703125" style="1" customWidth="1"/>
    <col min="6" max="7" width="8.42578125" style="1" customWidth="1"/>
    <col min="8" max="8" width="9.5703125" style="1" customWidth="1"/>
    <col min="9" max="9" width="10.42578125" style="1" customWidth="1"/>
    <col min="10" max="10" width="11" style="1" customWidth="1"/>
    <col min="11" max="11" width="1.140625" style="1" customWidth="1"/>
    <col min="12" max="12" width="5.42578125" style="1" bestFit="1" customWidth="1"/>
    <col min="13" max="13" width="42.85546875" style="41" customWidth="1"/>
    <col min="14" max="16" width="3.5703125" style="1" customWidth="1"/>
    <col min="17" max="17" width="3.42578125" style="1" customWidth="1"/>
    <col min="18" max="18" width="4.42578125" style="4" customWidth="1"/>
    <col min="19" max="21" width="4" style="67" bestFit="1" customWidth="1"/>
    <col min="22" max="22" width="2.5703125" style="67" customWidth="1"/>
    <col min="23" max="16384" width="11.42578125" style="1"/>
  </cols>
  <sheetData>
    <row r="1" spans="1:22" ht="26.25" customHeight="1" x14ac:dyDescent="0.25">
      <c r="A1" s="376" t="s">
        <v>331</v>
      </c>
      <c r="B1" s="377"/>
      <c r="C1" s="377"/>
      <c r="D1" s="377"/>
      <c r="E1" s="377"/>
      <c r="F1" s="377"/>
      <c r="G1" s="377"/>
      <c r="H1" s="377"/>
      <c r="I1" s="377"/>
      <c r="J1" s="377"/>
      <c r="U1" s="67">
        <v>2</v>
      </c>
    </row>
    <row r="2" spans="1:22" ht="26.25" hidden="1" customHeight="1" x14ac:dyDescent="0.25">
      <c r="A2" s="71" t="s">
        <v>2</v>
      </c>
      <c r="B2" s="71" t="s">
        <v>2</v>
      </c>
      <c r="C2" s="71" t="s">
        <v>2</v>
      </c>
      <c r="D2" s="71" t="s">
        <v>2</v>
      </c>
      <c r="E2" s="71" t="s">
        <v>2</v>
      </c>
      <c r="F2" s="71" t="s">
        <v>2</v>
      </c>
      <c r="G2" s="71" t="s">
        <v>2</v>
      </c>
      <c r="H2" s="71" t="s">
        <v>2</v>
      </c>
      <c r="I2" s="71" t="s">
        <v>2</v>
      </c>
      <c r="J2" s="71" t="s">
        <v>2</v>
      </c>
      <c r="K2" s="71" t="s">
        <v>2</v>
      </c>
      <c r="L2" s="71" t="s">
        <v>2</v>
      </c>
      <c r="M2" s="71" t="s">
        <v>2</v>
      </c>
      <c r="N2" s="71" t="s">
        <v>2</v>
      </c>
    </row>
    <row r="3" spans="1:22" x14ac:dyDescent="0.25">
      <c r="A3" s="270" t="s">
        <v>47</v>
      </c>
      <c r="B3" s="270"/>
      <c r="C3" s="270"/>
      <c r="D3" s="270"/>
      <c r="E3" s="270"/>
      <c r="F3" s="270"/>
      <c r="G3" s="270"/>
      <c r="H3" s="270"/>
      <c r="I3" s="270"/>
      <c r="J3" s="270"/>
      <c r="U3" s="67">
        <f>SUM(V:V)</f>
        <v>2</v>
      </c>
    </row>
    <row r="4" spans="1:22" ht="15" customHeight="1" x14ac:dyDescent="0.25">
      <c r="A4" s="261" t="s">
        <v>332</v>
      </c>
      <c r="B4" s="261"/>
      <c r="C4" s="261"/>
      <c r="D4" s="261"/>
      <c r="E4" s="261"/>
      <c r="F4" s="261"/>
      <c r="G4" s="261"/>
      <c r="H4" s="261"/>
      <c r="I4" s="261"/>
      <c r="J4" s="261"/>
      <c r="M4" s="92" t="s">
        <v>53</v>
      </c>
    </row>
    <row r="5" spans="1:22" x14ac:dyDescent="0.25">
      <c r="A5" s="240"/>
      <c r="B5" s="240"/>
      <c r="C5" s="240"/>
      <c r="D5" s="240"/>
      <c r="E5" s="241"/>
      <c r="F5" s="98" t="s">
        <v>56</v>
      </c>
      <c r="G5" s="98" t="s">
        <v>57</v>
      </c>
      <c r="H5" s="286" t="s">
        <v>58</v>
      </c>
      <c r="I5" s="286"/>
      <c r="J5" s="286"/>
      <c r="L5" s="54" t="s">
        <v>59</v>
      </c>
    </row>
    <row r="6" spans="1:22" ht="106.35" customHeight="1" x14ac:dyDescent="0.25">
      <c r="A6" s="378" t="s">
        <v>333</v>
      </c>
      <c r="B6" s="378"/>
      <c r="C6" s="378"/>
      <c r="D6" s="378"/>
      <c r="E6" s="378"/>
      <c r="F6" s="97" t="s">
        <v>61</v>
      </c>
      <c r="G6" s="97"/>
      <c r="H6" s="216" t="s">
        <v>334</v>
      </c>
      <c r="I6" s="217"/>
      <c r="J6" s="218"/>
      <c r="L6" s="55" t="str">
        <f>CONCATENATE("(",LEN(H6),")")</f>
        <v>(114)</v>
      </c>
      <c r="M6" s="53"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67">
        <v>65</v>
      </c>
      <c r="U6"/>
      <c r="V6" s="68">
        <f>IF( AND(F6="",G6=""),0,IF(AND(G6&lt;&gt;"",H6=""),0,1))</f>
        <v>1</v>
      </c>
    </row>
    <row r="7" spans="1:22" ht="41.25" customHeight="1" x14ac:dyDescent="0.25">
      <c r="A7" s="316" t="s">
        <v>335</v>
      </c>
      <c r="B7" s="316"/>
      <c r="C7" s="316"/>
      <c r="D7" s="316"/>
      <c r="E7" s="316"/>
      <c r="F7" s="316"/>
      <c r="G7" s="316"/>
      <c r="H7" s="316"/>
      <c r="I7" s="316"/>
      <c r="J7" s="316"/>
    </row>
    <row r="8" spans="1:22" ht="13.5" customHeight="1" x14ac:dyDescent="0.25">
      <c r="A8" s="379" t="s">
        <v>336</v>
      </c>
      <c r="B8" s="382" t="s">
        <v>337</v>
      </c>
      <c r="C8" s="382" t="s">
        <v>338</v>
      </c>
      <c r="D8" s="375" t="s">
        <v>339</v>
      </c>
      <c r="E8" s="375" t="s">
        <v>340</v>
      </c>
      <c r="F8" s="375" t="s">
        <v>341</v>
      </c>
      <c r="G8" s="375"/>
      <c r="H8" s="375" t="s">
        <v>342</v>
      </c>
      <c r="I8" s="375"/>
      <c r="J8" s="375" t="s">
        <v>343</v>
      </c>
    </row>
    <row r="9" spans="1:22" ht="22.5" x14ac:dyDescent="0.25">
      <c r="A9" s="380"/>
      <c r="B9" s="383"/>
      <c r="C9" s="383"/>
      <c r="D9" s="375"/>
      <c r="E9" s="375"/>
      <c r="F9" s="128" t="s">
        <v>344</v>
      </c>
      <c r="G9" s="128" t="s">
        <v>345</v>
      </c>
      <c r="H9" s="128" t="s">
        <v>346</v>
      </c>
      <c r="I9" s="128" t="s">
        <v>347</v>
      </c>
      <c r="J9" s="375"/>
    </row>
    <row r="10" spans="1:22" ht="21.75" customHeight="1" x14ac:dyDescent="0.25">
      <c r="A10" s="316" t="s">
        <v>348</v>
      </c>
      <c r="B10" s="316"/>
      <c r="C10" s="316"/>
      <c r="D10" s="316"/>
      <c r="E10" s="316"/>
      <c r="F10" s="316"/>
      <c r="G10" s="316"/>
      <c r="H10" s="316"/>
      <c r="I10" s="316"/>
      <c r="J10" s="372"/>
      <c r="L10" s="58" t="s">
        <v>78</v>
      </c>
      <c r="M10" s="62" t="s">
        <v>79</v>
      </c>
      <c r="S10" s="67">
        <v>499</v>
      </c>
      <c r="U10"/>
    </row>
    <row r="11" spans="1:22" ht="24.75" customHeight="1" x14ac:dyDescent="0.25">
      <c r="A11" s="190" t="s">
        <v>349</v>
      </c>
      <c r="B11" s="190" t="s">
        <v>350</v>
      </c>
      <c r="C11" s="191" t="s">
        <v>351</v>
      </c>
      <c r="D11" s="191">
        <v>1957</v>
      </c>
      <c r="E11" s="190" t="s">
        <v>352</v>
      </c>
      <c r="F11" s="192">
        <v>42655</v>
      </c>
      <c r="G11" s="193"/>
      <c r="H11" s="191">
        <v>0</v>
      </c>
      <c r="I11" s="191">
        <v>0</v>
      </c>
      <c r="J11" s="73" t="s">
        <v>353</v>
      </c>
    </row>
    <row r="12" spans="1:22" ht="31.5" customHeight="1" x14ac:dyDescent="0.25">
      <c r="A12" s="190" t="s">
        <v>354</v>
      </c>
      <c r="B12" s="190" t="s">
        <v>350</v>
      </c>
      <c r="C12" s="191" t="s">
        <v>351</v>
      </c>
      <c r="D12" s="191">
        <v>1956</v>
      </c>
      <c r="E12" s="190" t="s">
        <v>352</v>
      </c>
      <c r="F12" s="192">
        <v>42655</v>
      </c>
      <c r="G12" s="193"/>
      <c r="H12" s="191">
        <v>0</v>
      </c>
      <c r="I12" s="191">
        <v>0</v>
      </c>
      <c r="J12" s="73"/>
    </row>
    <row r="13" spans="1:22" ht="24.75" customHeight="1" x14ac:dyDescent="0.25">
      <c r="A13" s="190" t="s">
        <v>355</v>
      </c>
      <c r="B13" s="190" t="s">
        <v>350</v>
      </c>
      <c r="C13" s="191" t="s">
        <v>351</v>
      </c>
      <c r="D13" s="191">
        <v>1961</v>
      </c>
      <c r="E13" s="190" t="s">
        <v>356</v>
      </c>
      <c r="F13" s="192">
        <v>43271</v>
      </c>
      <c r="G13" s="193"/>
      <c r="H13" s="191">
        <v>0</v>
      </c>
      <c r="I13" s="191">
        <v>0</v>
      </c>
      <c r="J13" s="73" t="s">
        <v>357</v>
      </c>
    </row>
    <row r="14" spans="1:22" ht="24" customHeight="1" x14ac:dyDescent="0.25">
      <c r="A14" s="190" t="s">
        <v>358</v>
      </c>
      <c r="B14" s="190" t="s">
        <v>350</v>
      </c>
      <c r="C14" s="191" t="s">
        <v>351</v>
      </c>
      <c r="D14" s="191">
        <v>1965</v>
      </c>
      <c r="E14" s="190" t="s">
        <v>356</v>
      </c>
      <c r="F14" s="192">
        <v>43605</v>
      </c>
      <c r="G14" s="193"/>
      <c r="H14" s="191">
        <v>0</v>
      </c>
      <c r="I14" s="191">
        <v>0</v>
      </c>
      <c r="J14" s="73" t="s">
        <v>359</v>
      </c>
    </row>
    <row r="15" spans="1:22" ht="21.6" customHeight="1" x14ac:dyDescent="0.25">
      <c r="A15" s="316" t="s">
        <v>360</v>
      </c>
      <c r="B15" s="316"/>
      <c r="C15" s="316"/>
      <c r="D15" s="316"/>
      <c r="E15" s="316"/>
      <c r="F15" s="316"/>
      <c r="G15" s="316"/>
      <c r="H15" s="316"/>
      <c r="I15" s="316"/>
      <c r="J15" s="372"/>
      <c r="L15" s="62" t="s">
        <v>361</v>
      </c>
      <c r="S15" s="67">
        <v>0</v>
      </c>
      <c r="T15" s="67">
        <v>500</v>
      </c>
      <c r="U15"/>
    </row>
    <row r="16" spans="1:22" ht="24.75" customHeight="1" x14ac:dyDescent="0.25">
      <c r="A16" s="190" t="s">
        <v>362</v>
      </c>
      <c r="B16" s="75" t="s">
        <v>350</v>
      </c>
      <c r="C16" s="77" t="s">
        <v>351</v>
      </c>
      <c r="D16" s="191">
        <v>1964</v>
      </c>
      <c r="E16" s="78" t="s">
        <v>363</v>
      </c>
      <c r="F16" s="194">
        <v>43187</v>
      </c>
      <c r="G16" s="119"/>
      <c r="H16" s="77">
        <v>0</v>
      </c>
      <c r="I16" s="77">
        <v>0</v>
      </c>
      <c r="J16" s="73" t="s">
        <v>364</v>
      </c>
    </row>
    <row r="17" spans="1:21" ht="22.5" customHeight="1" x14ac:dyDescent="0.25">
      <c r="A17" s="73"/>
      <c r="B17" s="73"/>
      <c r="C17" s="111"/>
      <c r="D17" s="111"/>
      <c r="E17" s="111"/>
      <c r="F17" s="119"/>
      <c r="G17" s="119"/>
      <c r="H17" s="73"/>
      <c r="I17" s="73"/>
      <c r="J17" s="73"/>
    </row>
    <row r="18" spans="1:21" ht="22.5" x14ac:dyDescent="0.25">
      <c r="B18" s="373"/>
      <c r="C18" s="373"/>
      <c r="D18" s="373"/>
      <c r="E18" s="373"/>
      <c r="F18" s="373"/>
      <c r="G18" s="373"/>
      <c r="H18" s="373"/>
      <c r="I18" s="373"/>
      <c r="J18" s="373"/>
      <c r="L18" s="63" t="s">
        <v>84</v>
      </c>
      <c r="M18" s="61" t="s">
        <v>85</v>
      </c>
      <c r="T18" s="67">
        <v>0</v>
      </c>
    </row>
    <row r="19" spans="1:21" ht="14.45" customHeight="1" x14ac:dyDescent="0.2">
      <c r="A19" s="329" t="s">
        <v>365</v>
      </c>
      <c r="B19" s="329"/>
      <c r="C19" s="329"/>
      <c r="D19" s="329"/>
      <c r="E19" s="329"/>
      <c r="F19" s="329"/>
      <c r="G19" s="329"/>
      <c r="H19" s="329"/>
      <c r="I19" s="329"/>
      <c r="J19" s="329"/>
      <c r="R19" s="1"/>
    </row>
    <row r="20" spans="1:21" ht="14.45" customHeight="1" x14ac:dyDescent="0.2">
      <c r="A20" s="381" t="s">
        <v>366</v>
      </c>
      <c r="B20" s="381"/>
      <c r="C20" s="381"/>
      <c r="D20" s="381"/>
      <c r="E20" s="381"/>
      <c r="F20" s="381"/>
      <c r="G20" s="381"/>
      <c r="H20" s="381"/>
      <c r="I20" s="381"/>
      <c r="J20" s="381"/>
      <c r="R20" s="1"/>
    </row>
    <row r="21" spans="1:21" ht="21" customHeight="1" x14ac:dyDescent="0.2">
      <c r="A21" s="329" t="s">
        <v>367</v>
      </c>
      <c r="B21" s="329"/>
      <c r="C21" s="329"/>
      <c r="D21" s="329"/>
      <c r="E21" s="329"/>
      <c r="F21" s="329"/>
      <c r="G21" s="329"/>
      <c r="H21" s="329"/>
      <c r="I21" s="329"/>
      <c r="J21" s="329"/>
      <c r="R21" s="1"/>
    </row>
    <row r="22" spans="1:21" ht="33.6" customHeight="1" x14ac:dyDescent="0.2">
      <c r="A22" s="329" t="s">
        <v>368</v>
      </c>
      <c r="B22" s="329"/>
      <c r="C22" s="329"/>
      <c r="D22" s="329"/>
      <c r="E22" s="329"/>
      <c r="F22" s="329"/>
      <c r="G22" s="329"/>
      <c r="H22" s="329"/>
      <c r="I22" s="329"/>
      <c r="J22" s="329"/>
      <c r="R22" s="1"/>
    </row>
    <row r="23" spans="1:21" ht="29.45" customHeight="1" x14ac:dyDescent="0.25">
      <c r="A23" s="316" t="s">
        <v>369</v>
      </c>
      <c r="B23" s="316"/>
      <c r="C23" s="316"/>
      <c r="D23" s="316"/>
      <c r="E23" s="316"/>
      <c r="F23" s="316"/>
      <c r="G23" s="316"/>
      <c r="H23" s="316"/>
      <c r="I23" s="316"/>
      <c r="J23" s="316"/>
    </row>
    <row r="24" spans="1:21" x14ac:dyDescent="0.25">
      <c r="B24" s="308" t="s">
        <v>370</v>
      </c>
      <c r="C24" s="308"/>
      <c r="D24" s="308"/>
      <c r="E24" s="308"/>
      <c r="F24" s="308"/>
      <c r="G24" s="308"/>
      <c r="H24" s="308"/>
      <c r="I24" s="308"/>
      <c r="J24" s="73">
        <v>0</v>
      </c>
      <c r="S24" s="67">
        <v>186</v>
      </c>
    </row>
    <row r="25" spans="1:21" x14ac:dyDescent="0.25">
      <c r="B25" s="23"/>
      <c r="C25" s="23"/>
      <c r="D25" s="23"/>
      <c r="E25" s="23"/>
      <c r="F25" s="23"/>
      <c r="G25" s="23"/>
      <c r="H25" s="23"/>
      <c r="I25" s="23"/>
      <c r="J25" s="23"/>
    </row>
    <row r="26" spans="1:21" ht="30" customHeight="1" x14ac:dyDescent="0.25">
      <c r="B26" s="117"/>
      <c r="C26" s="117"/>
      <c r="D26" s="117"/>
      <c r="E26" s="362" t="s">
        <v>371</v>
      </c>
      <c r="F26" s="362"/>
      <c r="G26" s="362" t="s">
        <v>372</v>
      </c>
      <c r="H26" s="362"/>
      <c r="I26" s="362" t="s">
        <v>373</v>
      </c>
      <c r="J26" s="362"/>
    </row>
    <row r="27" spans="1:21" ht="24.6" customHeight="1" x14ac:dyDescent="0.25">
      <c r="B27" s="309" t="s">
        <v>374</v>
      </c>
      <c r="C27" s="309"/>
      <c r="D27" s="309"/>
      <c r="E27" s="387">
        <v>0</v>
      </c>
      <c r="F27" s="388"/>
      <c r="G27" s="387">
        <v>5</v>
      </c>
      <c r="H27" s="388"/>
      <c r="I27" s="387">
        <v>0</v>
      </c>
      <c r="J27" s="388"/>
      <c r="S27" s="67">
        <v>501</v>
      </c>
      <c r="U27"/>
    </row>
    <row r="28" spans="1:21" x14ac:dyDescent="0.25">
      <c r="B28" s="23"/>
      <c r="C28" s="23"/>
      <c r="D28" s="23"/>
      <c r="E28" s="23"/>
      <c r="F28" s="23"/>
      <c r="G28" s="23"/>
      <c r="H28" s="23"/>
      <c r="I28" s="23"/>
      <c r="J28" s="23"/>
    </row>
    <row r="29" spans="1:21" ht="44.25" customHeight="1" x14ac:dyDescent="0.25">
      <c r="A29" s="263" t="s">
        <v>375</v>
      </c>
      <c r="B29" s="263"/>
      <c r="C29" s="263"/>
      <c r="D29" s="263"/>
      <c r="E29" s="263"/>
      <c r="F29" s="263"/>
      <c r="G29" s="263"/>
      <c r="H29" s="263"/>
      <c r="I29" s="263"/>
      <c r="J29" s="263"/>
      <c r="L29"/>
    </row>
    <row r="30" spans="1:21" x14ac:dyDescent="0.25">
      <c r="A30" s="305"/>
      <c r="B30" s="305"/>
      <c r="C30" s="305"/>
      <c r="D30" s="27" t="s">
        <v>376</v>
      </c>
      <c r="E30" s="97"/>
      <c r="F30" s="4"/>
      <c r="G30" s="27" t="s">
        <v>57</v>
      </c>
      <c r="H30" s="97" t="s">
        <v>61</v>
      </c>
      <c r="I30" s="386"/>
      <c r="J30" s="305"/>
      <c r="M30" s="41" t="str">
        <f>IF(( AND($E$30="x",$H$30="x") ),"(*) Marcar solo un valor: Si o No","")</f>
        <v/>
      </c>
      <c r="S30" s="67">
        <v>187</v>
      </c>
      <c r="U30"/>
    </row>
    <row r="31" spans="1:21" ht="28.5" customHeight="1" x14ac:dyDescent="0.25">
      <c r="B31" s="374" t="s">
        <v>377</v>
      </c>
      <c r="C31" s="374"/>
      <c r="D31" s="374"/>
      <c r="E31" s="374"/>
      <c r="F31" s="374"/>
      <c r="G31" s="374"/>
      <c r="H31" s="374"/>
      <c r="I31" s="374"/>
      <c r="J31" s="374"/>
      <c r="L31"/>
    </row>
    <row r="32" spans="1:21" ht="22.5" customHeight="1" x14ac:dyDescent="0.25">
      <c r="B32" s="216"/>
      <c r="C32" s="217"/>
      <c r="D32" s="217"/>
      <c r="E32" s="217"/>
      <c r="F32" s="217"/>
      <c r="G32" s="217"/>
      <c r="H32" s="217"/>
      <c r="I32" s="217"/>
      <c r="J32" s="218"/>
      <c r="M32" s="41" t="str">
        <f>IF(AND(E30="x",LEN(B32)=0),"(*) Completar la celda de explicación","")</f>
        <v/>
      </c>
      <c r="S32" s="67">
        <v>344</v>
      </c>
      <c r="U32"/>
    </row>
    <row r="33" spans="1:22" ht="9" customHeight="1" x14ac:dyDescent="0.25">
      <c r="B33" s="20"/>
      <c r="C33" s="20"/>
      <c r="D33" s="4"/>
      <c r="E33" s="4"/>
      <c r="F33" s="4"/>
      <c r="G33" s="4"/>
      <c r="H33" s="4"/>
    </row>
    <row r="34" spans="1:22" ht="15" customHeight="1" x14ac:dyDescent="0.25">
      <c r="A34" s="316" t="s">
        <v>378</v>
      </c>
      <c r="B34" s="316"/>
      <c r="C34" s="316"/>
      <c r="D34" s="316"/>
      <c r="E34" s="316"/>
      <c r="F34" s="316"/>
      <c r="G34" s="316"/>
      <c r="H34" s="316"/>
      <c r="I34" s="316"/>
      <c r="J34" s="316"/>
    </row>
    <row r="35" spans="1:22" x14ac:dyDescent="0.25">
      <c r="A35" s="305"/>
      <c r="B35" s="305"/>
      <c r="C35" s="305"/>
      <c r="D35" s="27" t="s">
        <v>376</v>
      </c>
      <c r="E35" s="97" t="s">
        <v>61</v>
      </c>
      <c r="F35" s="4"/>
      <c r="G35" s="27" t="s">
        <v>57</v>
      </c>
      <c r="H35" s="97"/>
      <c r="I35" s="386"/>
      <c r="J35" s="305"/>
      <c r="M35" s="41" t="str">
        <f>IF(( AND($E$35="x",$H$35="x") ),"(*) Marcar solo un valor: Si o No","")</f>
        <v/>
      </c>
      <c r="S35" s="67">
        <v>188</v>
      </c>
    </row>
    <row r="36" spans="1:22" x14ac:dyDescent="0.25">
      <c r="B36" s="28"/>
      <c r="C36" s="28"/>
      <c r="D36" s="4"/>
      <c r="E36" s="4"/>
      <c r="F36" s="4"/>
      <c r="G36" s="4"/>
      <c r="H36" s="4"/>
    </row>
    <row r="37" spans="1:22" x14ac:dyDescent="0.25">
      <c r="A37" s="261" t="s">
        <v>379</v>
      </c>
      <c r="B37" s="261"/>
      <c r="C37" s="261"/>
      <c r="D37" s="261"/>
      <c r="E37" s="261"/>
      <c r="F37" s="261"/>
      <c r="G37" s="261"/>
      <c r="H37" s="261"/>
      <c r="I37" s="261"/>
      <c r="J37" s="261"/>
    </row>
    <row r="38" spans="1:22" x14ac:dyDescent="0.25">
      <c r="F38" s="98" t="s">
        <v>56</v>
      </c>
      <c r="G38" s="98" t="s">
        <v>57</v>
      </c>
      <c r="H38" s="286" t="s">
        <v>58</v>
      </c>
      <c r="I38" s="286"/>
      <c r="J38" s="286"/>
      <c r="L38" s="54" t="s">
        <v>59</v>
      </c>
    </row>
    <row r="39" spans="1:22" ht="47.25" customHeight="1" x14ac:dyDescent="0.25">
      <c r="A39" s="360" t="s">
        <v>380</v>
      </c>
      <c r="B39" s="360"/>
      <c r="C39" s="360"/>
      <c r="D39" s="360"/>
      <c r="E39" s="360"/>
      <c r="F39" s="97"/>
      <c r="G39" s="97" t="s">
        <v>61</v>
      </c>
      <c r="H39" s="216" t="s">
        <v>381</v>
      </c>
      <c r="I39" s="217"/>
      <c r="J39" s="218"/>
      <c r="L39" s="55" t="str">
        <f>CONCATENATE("(",LEN(H39),")")</f>
        <v>(55)</v>
      </c>
      <c r="M39" s="53" t="str">
        <f>IF(( AND(F39="x",G39="x") ),"(*) Marcar solo un valor: Si o No",IF(AND(G39="x",LEN(H39)=0),"(*) Completar la celda de explicación",
CONCATENATE("(Si/No) Marcar con 'X' solo uno de los campos. (Explicación) Longitud Máxima de ",Explicacion_LongMaximo," caracteres")))</f>
        <v>(Si/No) Marcar con 'X' solo uno de los campos. (Explicación) Longitud Máxima de 1000 caracteres</v>
      </c>
      <c r="S39" s="67">
        <v>66</v>
      </c>
      <c r="V39" s="68">
        <f>IF( AND(F39="",G39=""),0,IF(AND(G39&lt;&gt;"",H39=""),0,1))</f>
        <v>1</v>
      </c>
    </row>
    <row r="40" spans="1:22" ht="28.5" customHeight="1" x14ac:dyDescent="0.25">
      <c r="A40" s="316" t="s">
        <v>382</v>
      </c>
      <c r="B40" s="316"/>
      <c r="C40" s="316"/>
      <c r="D40" s="316"/>
      <c r="E40" s="316"/>
      <c r="F40" s="316"/>
      <c r="G40" s="316"/>
      <c r="H40" s="316"/>
      <c r="I40" s="316"/>
      <c r="J40" s="316"/>
      <c r="L40"/>
    </row>
    <row r="41" spans="1:22" ht="28.5" customHeight="1" x14ac:dyDescent="0.25">
      <c r="A41" s="382" t="s">
        <v>336</v>
      </c>
      <c r="B41" s="382" t="s">
        <v>337</v>
      </c>
      <c r="C41" s="382" t="s">
        <v>338</v>
      </c>
      <c r="D41" s="375" t="s">
        <v>339</v>
      </c>
      <c r="E41" s="375" t="s">
        <v>340</v>
      </c>
      <c r="F41" s="375" t="s">
        <v>341</v>
      </c>
      <c r="G41" s="375"/>
      <c r="H41" s="375" t="s">
        <v>342</v>
      </c>
      <c r="I41" s="375"/>
      <c r="J41" s="375" t="s">
        <v>343</v>
      </c>
    </row>
    <row r="42" spans="1:22" ht="35.25" customHeight="1" x14ac:dyDescent="0.25">
      <c r="A42" s="383"/>
      <c r="B42" s="383"/>
      <c r="C42" s="383"/>
      <c r="D42" s="375"/>
      <c r="E42" s="375"/>
      <c r="F42" s="128" t="s">
        <v>344</v>
      </c>
      <c r="G42" s="128" t="s">
        <v>345</v>
      </c>
      <c r="H42" s="128" t="s">
        <v>346</v>
      </c>
      <c r="I42" s="128" t="s">
        <v>347</v>
      </c>
      <c r="J42" s="375"/>
      <c r="L42" s="58" t="s">
        <v>78</v>
      </c>
      <c r="M42" s="62" t="s">
        <v>79</v>
      </c>
      <c r="S42" s="67">
        <v>504</v>
      </c>
      <c r="U42"/>
    </row>
    <row r="43" spans="1:22" ht="20.45" customHeight="1" x14ac:dyDescent="0.25">
      <c r="A43" s="73"/>
      <c r="B43" s="73"/>
      <c r="C43" s="111"/>
      <c r="D43" s="111"/>
      <c r="E43" s="111"/>
      <c r="F43" s="119"/>
      <c r="G43" s="119"/>
      <c r="H43" s="73"/>
      <c r="I43" s="73"/>
      <c r="J43" s="73"/>
    </row>
    <row r="44" spans="1:22" ht="20.45" customHeight="1" x14ac:dyDescent="0.25">
      <c r="A44" s="73"/>
      <c r="B44" s="73"/>
      <c r="C44" s="111"/>
      <c r="D44" s="111"/>
      <c r="E44" s="111"/>
      <c r="F44" s="119"/>
      <c r="G44" s="119"/>
      <c r="H44" s="73"/>
      <c r="I44" s="73"/>
      <c r="J44" s="73"/>
    </row>
    <row r="45" spans="1:22" ht="29.25" customHeight="1" x14ac:dyDescent="0.25">
      <c r="A45" s="384" t="s">
        <v>365</v>
      </c>
      <c r="B45" s="384"/>
      <c r="C45" s="384"/>
      <c r="D45" s="384"/>
      <c r="E45" s="384"/>
      <c r="F45" s="384"/>
      <c r="G45" s="384"/>
      <c r="H45" s="384"/>
      <c r="I45" s="384"/>
      <c r="J45" s="384"/>
      <c r="L45" s="63" t="s">
        <v>84</v>
      </c>
      <c r="M45" s="61" t="s">
        <v>85</v>
      </c>
      <c r="R45"/>
      <c r="S45" s="67">
        <v>0</v>
      </c>
    </row>
    <row r="46" spans="1:22" ht="14.45" customHeight="1" x14ac:dyDescent="0.25">
      <c r="A46" s="385" t="s">
        <v>383</v>
      </c>
      <c r="B46" s="385"/>
      <c r="C46" s="385"/>
      <c r="D46" s="385"/>
      <c r="E46" s="385"/>
      <c r="F46" s="385"/>
      <c r="G46" s="385"/>
      <c r="H46" s="385"/>
      <c r="I46" s="385"/>
      <c r="J46" s="385"/>
      <c r="R46"/>
    </row>
    <row r="47" spans="1:22" ht="23.45" customHeight="1" x14ac:dyDescent="0.25">
      <c r="A47" s="381" t="s">
        <v>367</v>
      </c>
      <c r="B47" s="381"/>
      <c r="C47" s="381"/>
      <c r="D47" s="381"/>
      <c r="E47" s="381"/>
      <c r="F47" s="381"/>
      <c r="G47" s="381"/>
      <c r="H47" s="381"/>
      <c r="I47" s="381"/>
      <c r="J47" s="381"/>
      <c r="R47"/>
    </row>
    <row r="48" spans="1:22" ht="36" customHeight="1" x14ac:dyDescent="0.25">
      <c r="A48" s="381" t="s">
        <v>368</v>
      </c>
      <c r="B48" s="381"/>
      <c r="C48" s="381"/>
      <c r="D48" s="381"/>
      <c r="E48" s="381"/>
      <c r="F48" s="381"/>
      <c r="G48" s="381"/>
      <c r="H48" s="381"/>
      <c r="I48" s="381"/>
      <c r="J48" s="381"/>
      <c r="R48"/>
    </row>
  </sheetData>
  <sheetProtection algorithmName="SHA-512" hashValue="GzTClwRSsaKGC/zD6iojnR8mMOlzEadeJ8OpHUYuDPuBccrZcIK9s69a5dxvlw8doKzxlaAhwTOxbK8ALVm5ZA==" saltValue="XV4SMKRo1SyQXLxplR0MFQ==" spinCount="100000" sheet="1" objects="1" scenarios="1" formatCells="0" formatRows="0" insertRows="0"/>
  <mergeCells count="57">
    <mergeCell ref="A45:J45"/>
    <mergeCell ref="A46:J46"/>
    <mergeCell ref="A47:J47"/>
    <mergeCell ref="B24:I24"/>
    <mergeCell ref="A29:J29"/>
    <mergeCell ref="A37:J37"/>
    <mergeCell ref="A30:C30"/>
    <mergeCell ref="I30:J30"/>
    <mergeCell ref="E27:F27"/>
    <mergeCell ref="G27:H27"/>
    <mergeCell ref="I27:J27"/>
    <mergeCell ref="B27:D27"/>
    <mergeCell ref="A35:C35"/>
    <mergeCell ref="I35:J35"/>
    <mergeCell ref="E26:F26"/>
    <mergeCell ref="G26:H26"/>
    <mergeCell ref="A41:A42"/>
    <mergeCell ref="I26:J26"/>
    <mergeCell ref="A48:J48"/>
    <mergeCell ref="E8:E9"/>
    <mergeCell ref="F8:G8"/>
    <mergeCell ref="H8:I8"/>
    <mergeCell ref="J8:J9"/>
    <mergeCell ref="B41:B42"/>
    <mergeCell ref="C41:C42"/>
    <mergeCell ref="D41:D42"/>
    <mergeCell ref="E41:E42"/>
    <mergeCell ref="F41:G41"/>
    <mergeCell ref="H41:I41"/>
    <mergeCell ref="J41:J42"/>
    <mergeCell ref="B8:B9"/>
    <mergeCell ref="C8:C9"/>
    <mergeCell ref="D8:D9"/>
    <mergeCell ref="A40:J40"/>
    <mergeCell ref="A1:J1"/>
    <mergeCell ref="H5:J5"/>
    <mergeCell ref="H6:J6"/>
    <mergeCell ref="A6:E6"/>
    <mergeCell ref="A7:J7"/>
    <mergeCell ref="A3:J3"/>
    <mergeCell ref="A4:J4"/>
    <mergeCell ref="A5:E5"/>
    <mergeCell ref="A8:A9"/>
    <mergeCell ref="A19:J19"/>
    <mergeCell ref="A20:J20"/>
    <mergeCell ref="A21:J21"/>
    <mergeCell ref="A39:E39"/>
    <mergeCell ref="H38:J38"/>
    <mergeCell ref="A10:J10"/>
    <mergeCell ref="A15:J15"/>
    <mergeCell ref="B18:J18"/>
    <mergeCell ref="A23:J23"/>
    <mergeCell ref="H39:J39"/>
    <mergeCell ref="B31:J31"/>
    <mergeCell ref="B32:J32"/>
    <mergeCell ref="A34:J34"/>
    <mergeCell ref="A22:J22"/>
  </mergeCells>
  <dataValidations xWindow="544" yWindow="764" count="7">
    <dataValidation type="textLength" allowBlank="1" showErrorMessage="1" error="Cantidad de caracteres NO valido." sqref="H39:J39 H6:J6" xr:uid="{D7AFD1B0-C23F-4C3B-9F6A-A009E1FFB858}">
      <formula1>Explicacion_LongMinimo</formula1>
      <formula2>Explicacion_LongMaximo</formula2>
    </dataValidation>
    <dataValidation type="custom" allowBlank="1" showDropDown="1" showInputMessage="1" showErrorMessage="1" error="Valor NO Válido." prompt="Ingrese &quot;X&quot;" sqref="F6:G6 E30 H30 E35 H35 F39:G39" xr:uid="{6B4F6B92-2968-4087-B0D6-0F3D559317A6}">
      <formula1>COUNTIF(Respuesta_SINO,TRIM(CELL("contents")))=1</formula1>
    </dataValidation>
    <dataValidation type="decimal" allowBlank="1" showInputMessage="1" showErrorMessage="1" error="Valor NO Válido" prompt="Ingrese Número" sqref="J24 H16:I17 H11:I14 H43:I44" xr:uid="{DCE732DC-1416-48C6-98C4-70C98D5FA95C}">
      <formula1>Decimal2_Minimo</formula1>
      <formula2>Decimal2_Maximo</formula2>
    </dataValidation>
    <dataValidation type="whole" allowBlank="1" showInputMessage="1" showErrorMessage="1" error="Valor NO Válido" prompt="Ingrese Número" sqref="E27:H27" xr:uid="{9D57E1D9-A857-433F-B68A-00D1A121A63D}">
      <formula1>0</formula1>
      <formula2>100</formula2>
    </dataValidation>
    <dataValidation type="decimal" allowBlank="1" showInputMessage="1" showErrorMessage="1" error="Valor NO Válido" prompt="Ingrese Número" sqref="I27:J27" xr:uid="{B7971A98-36BE-44B6-B544-61EBD139432F}">
      <formula1>0</formula1>
      <formula2>100</formula2>
    </dataValidation>
    <dataValidation type="date" operator="lessThanOrEqual" allowBlank="1" showInputMessage="1" showErrorMessage="1" error="Fecha No Valida" prompt="(dd/mm/yyyy)" sqref="F11:F14 F16:F17 F43:F44" xr:uid="{2D397449-D819-4B8A-9974-EBD485637259}">
      <formula1>G11</formula1>
    </dataValidation>
    <dataValidation type="date" operator="greaterThanOrEqual" allowBlank="1" showInputMessage="1" showErrorMessage="1" error="Fecha No Valida" prompt="(dd/mm/yyyy)" sqref="G11:G14 G16:G17 G43:G44" xr:uid="{E18B5F36-B309-4F1D-BB17-2426E32D9DF9}">
      <formula1>F11</formula1>
    </dataValidation>
  </dataValidations>
  <hyperlinks>
    <hyperlink ref="M4" location="Principal!A1" display="Volver al Indice" xr:uid="{00000000-0004-0000-1000-000000000000}"/>
  </hyperlinks>
  <pageMargins left="0.7" right="0.7" top="0.75" bottom="0.75" header="0.3" footer="0.3"/>
  <pageSetup paperSize="9" scale="85" orientation="portrait" r:id="rId1"/>
  <rowBreaks count="1" manualBreakCount="1">
    <brk id="36" max="9" man="1"/>
  </rowBreaks>
  <drawing r:id="rId2"/>
  <extLst>
    <ext xmlns:x14="http://schemas.microsoft.com/office/spreadsheetml/2009/9/main" uri="{CCE6A557-97BC-4b89-ADB6-D9C93CAAB3DF}">
      <x14:dataValidations xmlns:xm="http://schemas.microsoft.com/office/excel/2006/main" xWindow="544" yWindow="764" count="4">
        <x14:dataValidation type="list" allowBlank="1" showDropDown="1" showInputMessage="1" showErrorMessage="1" error="Valor NO Válido" prompt="Ingrese M o F" xr:uid="{528604A7-7B74-4329-A86F-7EB492015F0F}">
          <x14:formula1>
            <xm:f>Validacion!$H$3:$H$4</xm:f>
          </x14:formula1>
          <xm:sqref>C11:C14 C16:C17 C43:C44</xm:sqref>
        </x14:dataValidation>
        <x14:dataValidation type="whole" allowBlank="1" showInputMessage="1" showErrorMessage="1" error="Valor NO Válido" prompt="Ingrese un año válido" xr:uid="{BB56C159-68F4-4B8D-9286-3B24D566E06E}">
          <x14:formula1>
            <xm:f>Validacion!I4</xm:f>
          </x14:formula1>
          <x14:formula2>
            <xm:f>Validacion!I5</xm:f>
          </x14:formula2>
          <xm:sqref>D43:D44 D16:D17 D14</xm:sqref>
        </x14:dataValidation>
        <x14:dataValidation type="whole" allowBlank="1" showInputMessage="1" showErrorMessage="1" error="Valor NO Válido" prompt="Ingrese un año válido" xr:uid="{4540A9F9-3600-432D-BADA-5B1221430D03}">
          <x14:formula1>
            <xm:f>Validacion!I3</xm:f>
          </x14:formula1>
          <x14:formula2>
            <xm:f>Validacion!I4</xm:f>
          </x14:formula2>
          <xm:sqref>D11:D12</xm:sqref>
        </x14:dataValidation>
        <x14:dataValidation type="whole" allowBlank="1" showInputMessage="1" showErrorMessage="1" error="Valor NO Válido" prompt="Ingrese un año válido" xr:uid="{5EB83B8F-A4E4-4288-B59D-488FBED2F6AC}">
          <x14:formula1>
            <xm:f>Validacion!I4</xm:f>
          </x14:formula1>
          <x14:formula2>
            <xm:f>Validacion!I5</xm:f>
          </x14:formula2>
          <xm:sqref>D13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V21"/>
  <sheetViews>
    <sheetView zoomScale="86" zoomScaleNormal="86" workbookViewId="0">
      <selection activeCell="A11" sqref="A11:I11"/>
    </sheetView>
  </sheetViews>
  <sheetFormatPr baseColWidth="10" defaultColWidth="11.42578125" defaultRowHeight="12.75" x14ac:dyDescent="0.2"/>
  <cols>
    <col min="1" max="1" width="3.85546875" style="1" customWidth="1"/>
    <col min="2" max="2" width="26" style="1" customWidth="1"/>
    <col min="3" max="3" width="3.85546875" style="1" customWidth="1"/>
    <col min="4" max="4" width="5.42578125" style="1" customWidth="1"/>
    <col min="5" max="6" width="5" style="1" customWidth="1"/>
    <col min="7" max="7" width="4.85546875" style="1" customWidth="1"/>
    <col min="8" max="8" width="4.5703125" style="1" customWidth="1"/>
    <col min="9" max="9" width="24.42578125" style="1" customWidth="1"/>
    <col min="10" max="10" width="1.140625" style="1" customWidth="1"/>
    <col min="11" max="11" width="5.42578125" style="1" bestFit="1" customWidth="1"/>
    <col min="12" max="12" width="46.140625" style="41" customWidth="1"/>
    <col min="13" max="16" width="4.42578125" style="1" customWidth="1"/>
    <col min="17" max="18" width="5.5703125" style="1" customWidth="1"/>
    <col min="19" max="19" width="5.5703125" style="67" customWidth="1"/>
    <col min="20" max="20" width="6" style="67" customWidth="1"/>
    <col min="21" max="21" width="4" style="67" bestFit="1" customWidth="1"/>
    <col min="22" max="22" width="3" style="67" customWidth="1"/>
    <col min="23" max="16384" width="11.42578125" style="1"/>
  </cols>
  <sheetData>
    <row r="1" spans="1:22" ht="15" x14ac:dyDescent="0.2">
      <c r="A1" s="270" t="s">
        <v>48</v>
      </c>
      <c r="B1" s="270"/>
      <c r="C1" s="270"/>
      <c r="D1" s="270"/>
      <c r="E1" s="270"/>
      <c r="F1" s="270"/>
      <c r="G1" s="270"/>
      <c r="H1" s="270"/>
      <c r="I1" s="270"/>
      <c r="L1" s="93" t="str">
        <f>'15'!A1</f>
        <v xml:space="preserve">PILAR III: EL DIRECTORIO Y LA ALTA GERENCIA </v>
      </c>
      <c r="U1" s="67">
        <v>6</v>
      </c>
    </row>
    <row r="2" spans="1:22" hidden="1" x14ac:dyDescent="0.2">
      <c r="A2" s="71" t="s">
        <v>2</v>
      </c>
      <c r="B2" s="71" t="s">
        <v>2</v>
      </c>
      <c r="C2" s="71" t="s">
        <v>2</v>
      </c>
      <c r="D2" s="71" t="s">
        <v>2</v>
      </c>
      <c r="E2" s="71" t="s">
        <v>2</v>
      </c>
      <c r="F2" s="71" t="s">
        <v>2</v>
      </c>
      <c r="G2" s="71" t="s">
        <v>2</v>
      </c>
      <c r="H2" s="71" t="s">
        <v>2</v>
      </c>
      <c r="I2" s="71" t="s">
        <v>2</v>
      </c>
      <c r="J2" s="71" t="s">
        <v>2</v>
      </c>
      <c r="K2" s="71" t="s">
        <v>2</v>
      </c>
      <c r="L2" s="71" t="s">
        <v>2</v>
      </c>
      <c r="M2" s="71" t="s">
        <v>2</v>
      </c>
      <c r="N2" s="71" t="s">
        <v>2</v>
      </c>
    </row>
    <row r="3" spans="1:22" ht="15" customHeight="1" x14ac:dyDescent="0.25">
      <c r="A3" s="391" t="s">
        <v>384</v>
      </c>
      <c r="B3" s="391"/>
      <c r="C3" s="391"/>
      <c r="D3" s="391"/>
      <c r="E3" s="391"/>
      <c r="F3" s="391"/>
      <c r="G3" s="391"/>
      <c r="H3" s="391"/>
      <c r="I3" s="391"/>
      <c r="K3"/>
      <c r="L3" s="92" t="s">
        <v>53</v>
      </c>
      <c r="U3" s="67">
        <f>SUM(V:V)</f>
        <v>6</v>
      </c>
    </row>
    <row r="4" spans="1:22" x14ac:dyDescent="0.2">
      <c r="A4" s="240"/>
      <c r="B4" s="240"/>
      <c r="C4" s="240"/>
      <c r="D4" s="240"/>
      <c r="E4" s="241"/>
      <c r="F4" s="98" t="s">
        <v>56</v>
      </c>
      <c r="G4" s="98" t="s">
        <v>57</v>
      </c>
      <c r="H4" s="294" t="s">
        <v>58</v>
      </c>
      <c r="I4" s="295"/>
      <c r="K4" s="54" t="s">
        <v>59</v>
      </c>
    </row>
    <row r="5" spans="1:22" ht="46.5" customHeight="1" x14ac:dyDescent="0.2">
      <c r="A5" s="378" t="s">
        <v>385</v>
      </c>
      <c r="B5" s="378"/>
      <c r="C5" s="378"/>
      <c r="D5" s="378"/>
      <c r="E5" s="378"/>
      <c r="F5" s="97" t="s">
        <v>61</v>
      </c>
      <c r="G5" s="97"/>
      <c r="H5" s="392" t="s">
        <v>386</v>
      </c>
      <c r="I5" s="393"/>
      <c r="K5" s="55" t="str">
        <f t="shared" ref="K5:K10" si="0">CONCATENATE("(",LEN(H5),")")</f>
        <v>(24)</v>
      </c>
      <c r="L5" s="53" t="str">
        <f t="shared" ref="L5:L10" si="1">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67">
        <v>68</v>
      </c>
      <c r="U5" s="1"/>
      <c r="V5" s="68">
        <f t="shared" ref="V5:V10" si="2">IF( AND(F5="",G5=""),0,IF(AND(G5&lt;&gt;"",H5=""),0,1))</f>
        <v>1</v>
      </c>
    </row>
    <row r="6" spans="1:22" ht="46.5" customHeight="1" x14ac:dyDescent="0.2">
      <c r="A6" s="378" t="s">
        <v>387</v>
      </c>
      <c r="B6" s="378"/>
      <c r="C6" s="378"/>
      <c r="D6" s="378"/>
      <c r="E6" s="378"/>
      <c r="F6" s="97" t="s">
        <v>61</v>
      </c>
      <c r="G6" s="97"/>
      <c r="H6" s="392" t="s">
        <v>386</v>
      </c>
      <c r="I6" s="393"/>
      <c r="K6" s="55" t="str">
        <f t="shared" si="0"/>
        <v>(24)</v>
      </c>
      <c r="L6" s="53" t="str">
        <f t="shared" si="1"/>
        <v>(Si/No) Marcar con 'X' solo uno de los campos. (Explicación) Longitud Máxima de 1000 caracteres</v>
      </c>
      <c r="S6" s="67">
        <v>69</v>
      </c>
      <c r="U6" s="1"/>
      <c r="V6" s="68">
        <f t="shared" si="2"/>
        <v>1</v>
      </c>
    </row>
    <row r="7" spans="1:22" ht="33.75" customHeight="1" x14ac:dyDescent="0.2">
      <c r="A7" s="378" t="s">
        <v>388</v>
      </c>
      <c r="B7" s="378"/>
      <c r="C7" s="378"/>
      <c r="D7" s="378"/>
      <c r="E7" s="378"/>
      <c r="F7" s="97" t="s">
        <v>61</v>
      </c>
      <c r="G7" s="97"/>
      <c r="H7" s="392" t="s">
        <v>386</v>
      </c>
      <c r="I7" s="393"/>
      <c r="K7" s="55" t="str">
        <f t="shared" si="0"/>
        <v>(24)</v>
      </c>
      <c r="L7" s="53" t="str">
        <f t="shared" si="1"/>
        <v>(Si/No) Marcar con 'X' solo uno de los campos. (Explicación) Longitud Máxima de 1000 caracteres</v>
      </c>
      <c r="S7" s="67">
        <v>70</v>
      </c>
      <c r="U7" s="1"/>
      <c r="V7" s="68">
        <f t="shared" si="2"/>
        <v>1</v>
      </c>
    </row>
    <row r="8" spans="1:22" ht="51.6" customHeight="1" x14ac:dyDescent="0.2">
      <c r="A8" s="378" t="s">
        <v>389</v>
      </c>
      <c r="B8" s="378"/>
      <c r="C8" s="378"/>
      <c r="D8" s="378"/>
      <c r="E8" s="378"/>
      <c r="F8" s="97" t="s">
        <v>61</v>
      </c>
      <c r="G8" s="97"/>
      <c r="H8" s="392" t="s">
        <v>386</v>
      </c>
      <c r="I8" s="393"/>
      <c r="K8" s="55" t="str">
        <f t="shared" si="0"/>
        <v>(24)</v>
      </c>
      <c r="L8" s="53" t="str">
        <f t="shared" si="1"/>
        <v>(Si/No) Marcar con 'X' solo uno de los campos. (Explicación) Longitud Máxima de 1000 caracteres</v>
      </c>
      <c r="S8" s="67">
        <v>71</v>
      </c>
      <c r="U8" s="1"/>
      <c r="V8" s="68">
        <f t="shared" si="2"/>
        <v>1</v>
      </c>
    </row>
    <row r="9" spans="1:22" ht="46.5" customHeight="1" x14ac:dyDescent="0.2">
      <c r="A9" s="378" t="s">
        <v>390</v>
      </c>
      <c r="B9" s="378"/>
      <c r="C9" s="378"/>
      <c r="D9" s="378"/>
      <c r="E9" s="378"/>
      <c r="F9" s="158" t="s">
        <v>61</v>
      </c>
      <c r="G9" s="158"/>
      <c r="H9" s="325" t="s">
        <v>391</v>
      </c>
      <c r="I9" s="327"/>
      <c r="K9" s="55" t="str">
        <f t="shared" si="0"/>
        <v>(66)</v>
      </c>
      <c r="L9" s="53" t="str">
        <f t="shared" si="1"/>
        <v>(Si/No) Marcar con 'X' solo uno de los campos. (Explicación) Longitud Máxima de 1000 caracteres</v>
      </c>
      <c r="S9" s="67">
        <v>509</v>
      </c>
      <c r="U9" s="1"/>
      <c r="V9" s="68">
        <f t="shared" si="2"/>
        <v>1</v>
      </c>
    </row>
    <row r="10" spans="1:22" ht="67.349999999999994" customHeight="1" x14ac:dyDescent="0.2">
      <c r="A10" s="378" t="s">
        <v>392</v>
      </c>
      <c r="B10" s="378"/>
      <c r="C10" s="378"/>
      <c r="D10" s="378"/>
      <c r="E10" s="378"/>
      <c r="F10" s="158" t="s">
        <v>61</v>
      </c>
      <c r="G10" s="158"/>
      <c r="H10" s="325" t="s">
        <v>386</v>
      </c>
      <c r="I10" s="327"/>
      <c r="K10" s="55" t="str">
        <f t="shared" si="0"/>
        <v>(24)</v>
      </c>
      <c r="L10" s="53" t="str">
        <f t="shared" si="1"/>
        <v>(Si/No) Marcar con 'X' solo uno de los campos. (Explicación) Longitud Máxima de 1000 caracteres</v>
      </c>
      <c r="S10" s="67">
        <v>510</v>
      </c>
      <c r="U10" s="1"/>
      <c r="V10" s="68">
        <f t="shared" si="2"/>
        <v>1</v>
      </c>
    </row>
    <row r="11" spans="1:22" ht="31.5" customHeight="1" x14ac:dyDescent="0.2">
      <c r="A11" s="321" t="s">
        <v>393</v>
      </c>
      <c r="B11" s="321"/>
      <c r="C11" s="321"/>
      <c r="D11" s="321"/>
      <c r="E11" s="321"/>
      <c r="F11" s="321"/>
      <c r="G11" s="321"/>
      <c r="H11" s="321"/>
      <c r="I11" s="321"/>
      <c r="K11" s="41"/>
    </row>
    <row r="12" spans="1:22" ht="22.5" customHeight="1" x14ac:dyDescent="0.2">
      <c r="A12" s="26"/>
      <c r="B12" s="216"/>
      <c r="C12" s="217"/>
      <c r="D12" s="217"/>
      <c r="E12" s="217"/>
      <c r="F12" s="217"/>
      <c r="G12" s="217"/>
      <c r="H12" s="217"/>
      <c r="I12" s="218"/>
      <c r="K12" s="41"/>
      <c r="S12" s="67">
        <v>193</v>
      </c>
      <c r="U12" s="1"/>
    </row>
    <row r="13" spans="1:22" ht="9.75" customHeight="1" x14ac:dyDescent="0.2">
      <c r="A13" s="321"/>
      <c r="B13" s="321"/>
      <c r="C13" s="321"/>
      <c r="D13" s="321"/>
      <c r="E13" s="321"/>
      <c r="F13" s="321"/>
      <c r="G13" s="321"/>
      <c r="H13" s="321"/>
      <c r="I13" s="321"/>
      <c r="K13" s="41"/>
      <c r="U13" s="1"/>
    </row>
    <row r="14" spans="1:22" ht="15.75" customHeight="1" x14ac:dyDescent="0.25">
      <c r="A14" s="321" t="s">
        <v>394</v>
      </c>
      <c r="B14" s="321"/>
      <c r="C14" s="321"/>
      <c r="D14" s="321"/>
      <c r="E14" s="321"/>
      <c r="F14" s="321"/>
      <c r="G14" s="321"/>
      <c r="H14" s="321"/>
      <c r="I14" s="321"/>
      <c r="K14"/>
      <c r="U14" s="1"/>
    </row>
    <row r="15" spans="1:22" ht="15" x14ac:dyDescent="0.25">
      <c r="B15" s="31" t="s">
        <v>376</v>
      </c>
      <c r="D15" s="97"/>
      <c r="F15" s="31" t="s">
        <v>57</v>
      </c>
      <c r="H15" s="97" t="s">
        <v>61</v>
      </c>
      <c r="I15" s="4"/>
      <c r="L15" s="41" t="str">
        <f>IF(( AND($D$15="x",$H$15="x") ),"(*) Marcar solo un valor: Si o No","")</f>
        <v/>
      </c>
      <c r="S15" s="67">
        <v>194</v>
      </c>
      <c r="U15" s="1"/>
    </row>
    <row r="16" spans="1:22" ht="40.5" customHeight="1" x14ac:dyDescent="0.25">
      <c r="B16" s="263" t="s">
        <v>395</v>
      </c>
      <c r="C16" s="263"/>
      <c r="D16" s="263"/>
      <c r="E16" s="263"/>
      <c r="F16" s="263"/>
      <c r="G16" s="263"/>
      <c r="H16" s="263"/>
      <c r="I16" s="263"/>
      <c r="K16"/>
      <c r="U16" s="1"/>
    </row>
    <row r="17" spans="2:21" ht="31.5" customHeight="1" x14ac:dyDescent="0.2">
      <c r="B17" s="389" t="s">
        <v>396</v>
      </c>
      <c r="C17" s="390"/>
      <c r="D17" s="236" t="s">
        <v>397</v>
      </c>
      <c r="E17" s="237"/>
      <c r="F17" s="237"/>
      <c r="G17" s="237"/>
      <c r="H17" s="367"/>
      <c r="I17" s="144" t="s">
        <v>398</v>
      </c>
      <c r="K17" s="58" t="s">
        <v>78</v>
      </c>
      <c r="L17" s="62" t="s">
        <v>79</v>
      </c>
      <c r="S17" s="67">
        <v>345</v>
      </c>
      <c r="U17" s="1"/>
    </row>
    <row r="18" spans="2:21" ht="15.75" customHeight="1" x14ac:dyDescent="0.2">
      <c r="B18" s="291"/>
      <c r="C18" s="293"/>
      <c r="D18" s="291"/>
      <c r="E18" s="292"/>
      <c r="F18" s="292"/>
      <c r="G18" s="292"/>
      <c r="H18" s="293"/>
      <c r="I18" s="164"/>
      <c r="U18" s="1"/>
    </row>
    <row r="19" spans="2:21" ht="15.75" customHeight="1" x14ac:dyDescent="0.2">
      <c r="B19" s="291"/>
      <c r="C19" s="293"/>
      <c r="D19" s="291"/>
      <c r="E19" s="292"/>
      <c r="F19" s="292"/>
      <c r="G19" s="292"/>
      <c r="H19" s="293"/>
      <c r="I19" s="164"/>
    </row>
    <row r="20" spans="2:21" ht="15.75" customHeight="1" x14ac:dyDescent="0.2">
      <c r="B20" s="291"/>
      <c r="C20" s="293"/>
      <c r="D20" s="291"/>
      <c r="E20" s="292"/>
      <c r="F20" s="292"/>
      <c r="G20" s="292"/>
      <c r="H20" s="293"/>
      <c r="I20" s="164"/>
    </row>
    <row r="21" spans="2:21" ht="22.5" x14ac:dyDescent="0.2">
      <c r="K21" s="63" t="s">
        <v>84</v>
      </c>
      <c r="L21" s="61" t="s">
        <v>85</v>
      </c>
      <c r="S21" s="67">
        <v>0</v>
      </c>
    </row>
  </sheetData>
  <sheetProtection algorithmName="SHA-512" hashValue="d7DOATK3vd3TswbIfDWi3gDGWu8/rHkAGSb1LisXEEGOWw6AXKvuvIGL4KP6iX1mrt4Pt8qz+DBhWJugctv5RQ==" saltValue="Ib+Vh65aYll20tgB88KQ2A==" spinCount="100000" sheet="1" objects="1" scenarios="1" formatCells="0" formatRows="0" insertRows="0"/>
  <mergeCells count="29">
    <mergeCell ref="A1:I1"/>
    <mergeCell ref="A3:I3"/>
    <mergeCell ref="A4:E4"/>
    <mergeCell ref="A13:I13"/>
    <mergeCell ref="A14:I14"/>
    <mergeCell ref="B12:I12"/>
    <mergeCell ref="H4:I4"/>
    <mergeCell ref="H5:I5"/>
    <mergeCell ref="H6:I6"/>
    <mergeCell ref="H7:I7"/>
    <mergeCell ref="H8:I8"/>
    <mergeCell ref="A5:E5"/>
    <mergeCell ref="A6:E6"/>
    <mergeCell ref="A7:E7"/>
    <mergeCell ref="A8:E8"/>
    <mergeCell ref="A11:I11"/>
    <mergeCell ref="A10:E10"/>
    <mergeCell ref="H10:I10"/>
    <mergeCell ref="A9:E9"/>
    <mergeCell ref="H9:I9"/>
    <mergeCell ref="B16:I16"/>
    <mergeCell ref="D17:H17"/>
    <mergeCell ref="B17:C17"/>
    <mergeCell ref="B18:C18"/>
    <mergeCell ref="B19:C19"/>
    <mergeCell ref="B20:C20"/>
    <mergeCell ref="D18:H18"/>
    <mergeCell ref="D19:H19"/>
    <mergeCell ref="D20:H20"/>
  </mergeCells>
  <dataValidations count="2">
    <dataValidation type="textLength" allowBlank="1" showErrorMessage="1" error="Cantidad de caracteres NO valido." sqref="H5:I10" xr:uid="{00000000-0002-0000-1100-000000000000}">
      <formula1>Explicacion_LongMinimo</formula1>
      <formula2>Explicacion_LongMaximo</formula2>
    </dataValidation>
    <dataValidation type="custom" allowBlank="1" showDropDown="1" showInputMessage="1" showErrorMessage="1" error="Valor NO Válido." prompt="Ingrese &quot;X&quot;" sqref="H15 D15 F5:G10" xr:uid="{00000000-0002-0000-1100-000001000000}">
      <formula1>COUNTIF(Respuesta_SINO,TRIM(CELL("contents")))=1</formula1>
    </dataValidation>
  </dataValidations>
  <hyperlinks>
    <hyperlink ref="L3" location="Principal!A1" display="Volver al Indice" xr:uid="{00000000-0004-0000-1100-000000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W44"/>
  <sheetViews>
    <sheetView zoomScale="85" zoomScaleNormal="85" workbookViewId="0">
      <selection activeCell="H8" sqref="H8:K8"/>
    </sheetView>
  </sheetViews>
  <sheetFormatPr baseColWidth="10" defaultColWidth="11.42578125" defaultRowHeight="12.75" x14ac:dyDescent="0.2"/>
  <cols>
    <col min="1" max="1" width="4.42578125" style="1" customWidth="1"/>
    <col min="2" max="2" width="19.85546875" style="1" customWidth="1"/>
    <col min="3" max="3" width="6.85546875" style="1" customWidth="1"/>
    <col min="4" max="4" width="6.42578125" style="1" customWidth="1"/>
    <col min="5" max="5" width="8.42578125" style="1" customWidth="1"/>
    <col min="6" max="6" width="5" style="1" customWidth="1"/>
    <col min="7" max="7" width="5.42578125" style="1" customWidth="1"/>
    <col min="8" max="8" width="6.42578125" style="1" customWidth="1"/>
    <col min="9" max="9" width="5.140625" style="1" customWidth="1"/>
    <col min="10" max="10" width="11.42578125" style="1" customWidth="1"/>
    <col min="11" max="11" width="10.42578125" style="1" customWidth="1"/>
    <col min="12" max="12" width="1.42578125" style="1" customWidth="1"/>
    <col min="13" max="13" width="5.42578125" style="1" customWidth="1"/>
    <col min="14" max="14" width="44.85546875" style="41" customWidth="1"/>
    <col min="15" max="18" width="4.5703125" style="1" customWidth="1"/>
    <col min="19" max="21" width="4.140625" style="67" customWidth="1"/>
    <col min="22" max="22" width="3" style="67" customWidth="1"/>
    <col min="23" max="16384" width="11.42578125" style="1"/>
  </cols>
  <sheetData>
    <row r="1" spans="1:22" ht="15" x14ac:dyDescent="0.25">
      <c r="A1" s="270" t="s">
        <v>14</v>
      </c>
      <c r="B1" s="270"/>
      <c r="C1" s="270"/>
      <c r="D1" s="270"/>
      <c r="E1" s="270"/>
      <c r="F1" s="270"/>
      <c r="G1" s="270"/>
      <c r="H1" s="270"/>
      <c r="I1" s="270"/>
      <c r="J1" s="270"/>
      <c r="K1" s="270"/>
      <c r="L1" s="4"/>
      <c r="M1" s="4"/>
      <c r="N1" s="93" t="str">
        <f>'15'!A1</f>
        <v xml:space="preserve">PILAR III: EL DIRECTORIO Y LA ALTA GERENCIA </v>
      </c>
      <c r="U1" s="67">
        <v>4</v>
      </c>
    </row>
    <row r="2" spans="1:22" hidden="1" x14ac:dyDescent="0.2">
      <c r="A2" s="71" t="s">
        <v>2</v>
      </c>
      <c r="B2" s="71" t="s">
        <v>2</v>
      </c>
      <c r="C2" s="71" t="s">
        <v>2</v>
      </c>
      <c r="D2" s="71" t="s">
        <v>2</v>
      </c>
      <c r="E2" s="71" t="s">
        <v>2</v>
      </c>
      <c r="F2" s="71" t="s">
        <v>2</v>
      </c>
      <c r="G2" s="71" t="s">
        <v>2</v>
      </c>
      <c r="H2" s="71" t="s">
        <v>2</v>
      </c>
      <c r="I2" s="71" t="s">
        <v>2</v>
      </c>
      <c r="J2" s="71" t="s">
        <v>2</v>
      </c>
      <c r="K2" s="71" t="s">
        <v>2</v>
      </c>
      <c r="L2" s="71" t="s">
        <v>2</v>
      </c>
      <c r="M2" s="71" t="s">
        <v>2</v>
      </c>
      <c r="N2" s="71" t="s">
        <v>2</v>
      </c>
    </row>
    <row r="3" spans="1:22" ht="15" x14ac:dyDescent="0.25">
      <c r="A3" s="391" t="s">
        <v>399</v>
      </c>
      <c r="B3" s="391"/>
      <c r="C3" s="391"/>
      <c r="D3" s="391"/>
      <c r="E3" s="391"/>
      <c r="F3" s="391"/>
      <c r="G3" s="391"/>
      <c r="H3" s="391"/>
      <c r="I3" s="391"/>
      <c r="J3" s="391"/>
      <c r="K3" s="391"/>
      <c r="L3" s="4"/>
      <c r="M3"/>
      <c r="N3" s="92" t="s">
        <v>53</v>
      </c>
      <c r="U3" s="67">
        <f>SUM(V:V)</f>
        <v>4</v>
      </c>
    </row>
    <row r="4" spans="1:22" ht="15" x14ac:dyDescent="0.25">
      <c r="A4" s="240"/>
      <c r="B4" s="240"/>
      <c r="C4" s="240"/>
      <c r="D4" s="240"/>
      <c r="E4" s="241"/>
      <c r="F4" s="98" t="s">
        <v>56</v>
      </c>
      <c r="G4" s="98" t="s">
        <v>57</v>
      </c>
      <c r="H4" s="294" t="s">
        <v>58</v>
      </c>
      <c r="I4" s="363"/>
      <c r="J4" s="363"/>
      <c r="K4" s="295"/>
      <c r="L4" s="4"/>
      <c r="M4" s="54" t="s">
        <v>59</v>
      </c>
    </row>
    <row r="5" spans="1:22" ht="61.5" customHeight="1" x14ac:dyDescent="0.25">
      <c r="A5" s="247" t="s">
        <v>400</v>
      </c>
      <c r="B5" s="248"/>
      <c r="C5" s="248"/>
      <c r="D5" s="248"/>
      <c r="E5" s="249"/>
      <c r="F5" s="97" t="s">
        <v>61</v>
      </c>
      <c r="G5" s="97"/>
      <c r="H5" s="216" t="s">
        <v>401</v>
      </c>
      <c r="I5" s="217"/>
      <c r="J5" s="217"/>
      <c r="K5" s="218"/>
      <c r="L5" s="4"/>
      <c r="M5" s="55" t="str">
        <f>CONCATENATE("(",LEN(H5),")")</f>
        <v>(182)</v>
      </c>
      <c r="N5" s="53"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67">
        <v>72</v>
      </c>
      <c r="V5" s="68">
        <f>IF( AND(F5="",G5=""),0,IF(AND(G5&lt;&gt;"",H5=""),0,1))</f>
        <v>1</v>
      </c>
    </row>
    <row r="6" spans="1:22" ht="75" customHeight="1" x14ac:dyDescent="0.25">
      <c r="A6" s="247" t="s">
        <v>402</v>
      </c>
      <c r="B6" s="248"/>
      <c r="C6" s="248"/>
      <c r="D6" s="248"/>
      <c r="E6" s="249"/>
      <c r="F6" s="97" t="s">
        <v>61</v>
      </c>
      <c r="G6" s="97"/>
      <c r="H6" s="216" t="s">
        <v>403</v>
      </c>
      <c r="I6" s="217"/>
      <c r="J6" s="217"/>
      <c r="K6" s="218"/>
      <c r="L6" s="4"/>
      <c r="M6" s="55" t="str">
        <f>CONCATENATE("(",LEN(H6),")")</f>
        <v>(245)</v>
      </c>
      <c r="N6" s="53"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67">
        <v>73</v>
      </c>
      <c r="V6" s="68">
        <f>IF( AND(F6="",G6=""),0,IF(AND(G6&lt;&gt;"",H6=""),0,1))</f>
        <v>1</v>
      </c>
    </row>
    <row r="7" spans="1:22" ht="39.6" customHeight="1" x14ac:dyDescent="0.25">
      <c r="A7" s="247" t="s">
        <v>404</v>
      </c>
      <c r="B7" s="248"/>
      <c r="C7" s="248"/>
      <c r="D7" s="248"/>
      <c r="E7" s="249"/>
      <c r="F7" s="97" t="s">
        <v>61</v>
      </c>
      <c r="G7" s="97"/>
      <c r="H7" s="216" t="s">
        <v>405</v>
      </c>
      <c r="I7" s="217"/>
      <c r="J7" s="217"/>
      <c r="K7" s="218"/>
      <c r="L7" s="4"/>
      <c r="M7" s="55" t="str">
        <f>CONCATENATE("(",LEN(H7),")")</f>
        <v>(90)</v>
      </c>
      <c r="N7" s="53" t="str">
        <f>IF(( AND(F7="x",G7="x") ),"(*) Marcar solo un valor: Si o No",IF(AND(G7="x",LEN(H7)=0),"(*) Completar la celda de explicación",
CONCATENATE("(Si/No) Marcar con 'X' solo uno de los campos. (Explicación) Longitud Máxima de ",Explicacion_LongMaximo," caracteres")))</f>
        <v>(Si/No) Marcar con 'X' solo uno de los campos. (Explicación) Longitud Máxima de 1000 caracteres</v>
      </c>
      <c r="S7" s="67">
        <v>516</v>
      </c>
      <c r="V7" s="68">
        <f>IF( AND(F7="",G7=""),0,IF(AND(G7&lt;&gt;"",H7=""),0,1))</f>
        <v>1</v>
      </c>
    </row>
    <row r="8" spans="1:22" ht="57.75" customHeight="1" x14ac:dyDescent="0.25">
      <c r="A8" s="247" t="s">
        <v>406</v>
      </c>
      <c r="B8" s="248"/>
      <c r="C8" s="248"/>
      <c r="D8" s="248"/>
      <c r="E8" s="249"/>
      <c r="F8" s="97" t="s">
        <v>407</v>
      </c>
      <c r="G8" s="97"/>
      <c r="H8" s="216" t="s">
        <v>408</v>
      </c>
      <c r="I8" s="217"/>
      <c r="J8" s="217"/>
      <c r="K8" s="218"/>
      <c r="L8" s="4"/>
      <c r="M8" s="55" t="str">
        <f>CONCATENATE("(",LEN(H8),")")</f>
        <v>(82)</v>
      </c>
      <c r="N8" s="53" t="str">
        <f>IF(( AND(F8="x",G8="x") ),"(*) Marcar solo un valor: Si o No",IF(AND(G8="x",LEN(H8)=0),"(*) Completar la celda de explicación",
CONCATENATE("(Si/No) Marcar con 'X' solo uno de los campos. (Explicación) Longitud Máxima de ",Explicacion_LongMaximo," caracteres")))</f>
        <v>(Si/No) Marcar con 'X' solo uno de los campos. (Explicación) Longitud Máxima de 1000 caracteres</v>
      </c>
      <c r="S8" s="67">
        <v>74</v>
      </c>
      <c r="V8" s="68">
        <f>IF( AND(F8="",G8=""),0,IF(AND(G8&lt;&gt;"",H8=""),0,1))</f>
        <v>1</v>
      </c>
    </row>
    <row r="9" spans="1:22" ht="35.1" customHeight="1" x14ac:dyDescent="0.25">
      <c r="A9" s="396" t="s">
        <v>409</v>
      </c>
      <c r="B9" s="396"/>
      <c r="C9" s="396"/>
      <c r="D9" s="396"/>
      <c r="E9" s="396"/>
      <c r="F9" s="396"/>
      <c r="G9" s="396"/>
      <c r="H9" s="396"/>
      <c r="I9" s="396"/>
      <c r="J9" s="396"/>
      <c r="K9" s="396"/>
      <c r="L9" s="4"/>
      <c r="M9"/>
      <c r="N9" s="53"/>
      <c r="V9" s="68"/>
    </row>
    <row r="10" spans="1:22" ht="14.1" customHeight="1" x14ac:dyDescent="0.25">
      <c r="A10" s="113"/>
      <c r="B10" s="113"/>
      <c r="C10" s="113"/>
      <c r="D10" s="113"/>
      <c r="E10" s="113"/>
      <c r="F10" s="145" t="s">
        <v>56</v>
      </c>
      <c r="G10" s="145" t="s">
        <v>57</v>
      </c>
      <c r="L10" s="4"/>
      <c r="M10" s="55"/>
      <c r="N10" s="53"/>
      <c r="V10" s="68"/>
    </row>
    <row r="11" spans="1:22" ht="27" customHeight="1" x14ac:dyDescent="0.25">
      <c r="B11" s="296" t="s">
        <v>410</v>
      </c>
      <c r="C11" s="297"/>
      <c r="D11" s="297"/>
      <c r="E11" s="298"/>
      <c r="F11" s="158"/>
      <c r="G11" s="158"/>
      <c r="L11" s="4"/>
      <c r="M11" s="55"/>
      <c r="N11" s="41" t="str">
        <f>IF(( AND(F11="x",G11="x") ),"(*) Marcar solo un valor: Si o No","")</f>
        <v/>
      </c>
      <c r="S11" s="67">
        <v>518</v>
      </c>
      <c r="V11" s="68"/>
    </row>
    <row r="12" spans="1:22" ht="27" customHeight="1" x14ac:dyDescent="0.25">
      <c r="B12" s="296" t="s">
        <v>411</v>
      </c>
      <c r="C12" s="297"/>
      <c r="D12" s="297"/>
      <c r="E12" s="298"/>
      <c r="F12" s="158"/>
      <c r="G12" s="158"/>
      <c r="L12" s="4"/>
      <c r="M12" s="55"/>
      <c r="N12" s="41" t="str">
        <f>IF(( AND(F12="x",G12="x") ),"(*) Marcar solo un valor: Si o No","")</f>
        <v/>
      </c>
      <c r="S12" s="67">
        <v>519</v>
      </c>
      <c r="V12" s="68"/>
    </row>
    <row r="13" spans="1:22" ht="27" customHeight="1" x14ac:dyDescent="0.25">
      <c r="B13" s="296" t="s">
        <v>412</v>
      </c>
      <c r="C13" s="297"/>
      <c r="D13" s="297"/>
      <c r="E13" s="298"/>
      <c r="F13" s="158"/>
      <c r="G13" s="158"/>
      <c r="L13" s="4"/>
      <c r="M13" s="55"/>
      <c r="N13" s="41" t="str">
        <f>IF(( AND(F13="x",G13="x") ),"(*) Marcar solo un valor: Si o No","")</f>
        <v/>
      </c>
      <c r="S13" s="67">
        <v>520</v>
      </c>
      <c r="V13" s="68"/>
    </row>
    <row r="14" spans="1:22" ht="14.45" customHeight="1" x14ac:dyDescent="0.25">
      <c r="B14" s="296" t="s">
        <v>413</v>
      </c>
      <c r="C14" s="297"/>
      <c r="D14" s="297"/>
      <c r="E14" s="298"/>
      <c r="F14" s="158" t="s">
        <v>61</v>
      </c>
      <c r="G14" s="158"/>
      <c r="L14" s="4"/>
      <c r="M14" s="55"/>
      <c r="N14" s="41" t="str">
        <f>IF(( AND(F14="x",G14="x") ),"(*) Marcar solo un valor: Si o No","")</f>
        <v/>
      </c>
      <c r="S14" s="67">
        <v>521</v>
      </c>
      <c r="V14" s="68"/>
    </row>
    <row r="15" spans="1:22" ht="59.25" customHeight="1" x14ac:dyDescent="0.25">
      <c r="A15" s="263" t="s">
        <v>414</v>
      </c>
      <c r="B15" s="310"/>
      <c r="C15" s="310"/>
      <c r="D15" s="310"/>
      <c r="E15" s="310"/>
      <c r="F15" s="310"/>
      <c r="G15" s="310"/>
      <c r="H15" s="263"/>
      <c r="I15" s="263"/>
      <c r="J15" s="263"/>
      <c r="K15" s="263"/>
      <c r="L15" s="4"/>
      <c r="M15"/>
    </row>
    <row r="16" spans="1:22" ht="14.1" customHeight="1" x14ac:dyDescent="0.25">
      <c r="B16" s="31" t="s">
        <v>376</v>
      </c>
      <c r="C16" s="27"/>
      <c r="D16" s="97"/>
      <c r="E16" s="27"/>
      <c r="F16" s="31" t="s">
        <v>57</v>
      </c>
      <c r="H16" s="97" t="s">
        <v>61</v>
      </c>
      <c r="K16" s="4"/>
      <c r="L16" s="4"/>
      <c r="M16" s="4"/>
      <c r="N16" s="41" t="str">
        <f>IF(( AND($D$16="x",$H$16="x") ),"(*) Marcar solo un valor: Si o No","")</f>
        <v/>
      </c>
      <c r="S16" s="67">
        <v>195</v>
      </c>
    </row>
    <row r="17" spans="1:23" ht="51" customHeight="1" x14ac:dyDescent="0.25">
      <c r="B17" s="263" t="s">
        <v>415</v>
      </c>
      <c r="C17" s="263"/>
      <c r="D17" s="263"/>
      <c r="E17" s="263"/>
      <c r="F17" s="263"/>
      <c r="G17" s="263"/>
      <c r="H17" s="263"/>
      <c r="I17" s="263"/>
      <c r="J17" s="263"/>
      <c r="K17" s="263"/>
      <c r="L17" s="4"/>
      <c r="M17"/>
    </row>
    <row r="18" spans="1:23" ht="15" x14ac:dyDescent="0.25">
      <c r="B18" s="31" t="s">
        <v>376</v>
      </c>
      <c r="C18" s="27"/>
      <c r="D18" s="97"/>
      <c r="E18" s="27"/>
      <c r="F18" s="31" t="s">
        <v>57</v>
      </c>
      <c r="H18" s="97" t="s">
        <v>61</v>
      </c>
      <c r="I18" s="27"/>
      <c r="J18" s="27"/>
      <c r="K18" s="4"/>
      <c r="L18" s="4"/>
      <c r="M18" s="4"/>
      <c r="N18" s="41" t="str">
        <f>IF(( AND($D$18="x",$H$18="x") ),"(*) Marcar solo un valor: Si o No","")</f>
        <v/>
      </c>
      <c r="S18" s="67">
        <v>346</v>
      </c>
    </row>
    <row r="19" spans="1:23" ht="37.5" customHeight="1" x14ac:dyDescent="0.25">
      <c r="B19" s="373" t="s">
        <v>416</v>
      </c>
      <c r="C19" s="373"/>
      <c r="D19" s="373"/>
      <c r="E19" s="373"/>
      <c r="F19" s="373"/>
      <c r="G19" s="373"/>
      <c r="H19" s="373"/>
      <c r="I19" s="373"/>
      <c r="J19" s="373"/>
      <c r="K19" s="373"/>
      <c r="L19" s="4"/>
      <c r="M19" s="4"/>
      <c r="R19"/>
    </row>
    <row r="20" spans="1:23" ht="45.75" customHeight="1" x14ac:dyDescent="0.25">
      <c r="A20" s="263" t="s">
        <v>417</v>
      </c>
      <c r="B20" s="263"/>
      <c r="C20" s="263"/>
      <c r="D20" s="263"/>
      <c r="E20" s="263"/>
      <c r="F20" s="263"/>
      <c r="G20" s="263"/>
      <c r="H20" s="263"/>
      <c r="I20" s="263"/>
      <c r="J20" s="263"/>
      <c r="K20" s="263"/>
      <c r="L20" s="4"/>
      <c r="M20"/>
    </row>
    <row r="21" spans="1:23" ht="15" x14ac:dyDescent="0.25">
      <c r="A21" s="27"/>
      <c r="B21" s="31" t="s">
        <v>376</v>
      </c>
      <c r="C21" s="27"/>
      <c r="D21" s="97" t="s">
        <v>61</v>
      </c>
      <c r="E21" s="27"/>
      <c r="F21" s="31" t="s">
        <v>57</v>
      </c>
      <c r="H21" s="97"/>
      <c r="K21" s="4"/>
      <c r="L21" s="4"/>
      <c r="M21" s="4"/>
      <c r="N21" s="41" t="str">
        <f>IF(( AND($D$21="x",$H$21="x") ),"(*) Marcar solo un valor: Si o No","")</f>
        <v/>
      </c>
      <c r="S21" s="67">
        <v>196</v>
      </c>
    </row>
    <row r="22" spans="1:23" ht="46.35" customHeight="1" x14ac:dyDescent="0.25">
      <c r="A22" s="263" t="s">
        <v>418</v>
      </c>
      <c r="B22" s="263"/>
      <c r="C22" s="263"/>
      <c r="D22" s="263"/>
      <c r="E22" s="263"/>
      <c r="F22" s="263"/>
      <c r="G22" s="263"/>
      <c r="H22" s="263"/>
      <c r="I22" s="263"/>
      <c r="J22" s="263"/>
      <c r="K22" s="263"/>
      <c r="L22" s="4"/>
      <c r="M22"/>
    </row>
    <row r="23" spans="1:23" ht="15" x14ac:dyDescent="0.25">
      <c r="A23" s="120"/>
      <c r="B23" s="146" t="s">
        <v>376</v>
      </c>
      <c r="C23" s="120"/>
      <c r="D23" s="158" t="s">
        <v>61</v>
      </c>
      <c r="E23" s="120"/>
      <c r="F23" s="146" t="s">
        <v>57</v>
      </c>
      <c r="G23" s="114"/>
      <c r="H23" s="158"/>
      <c r="I23" s="114"/>
      <c r="J23" s="114"/>
      <c r="K23" s="121"/>
      <c r="L23" s="4"/>
      <c r="M23" s="4"/>
      <c r="N23" s="41" t="str">
        <f>IF(( AND($D$23="x",$H$23="x") ),"(*) Marcar solo un valor: Si o No","")</f>
        <v/>
      </c>
      <c r="S23" s="67">
        <v>525</v>
      </c>
    </row>
    <row r="24" spans="1:23" ht="42.75" customHeight="1" x14ac:dyDescent="0.25">
      <c r="A24" s="263" t="s">
        <v>419</v>
      </c>
      <c r="B24" s="263"/>
      <c r="C24" s="263"/>
      <c r="D24" s="263"/>
      <c r="E24" s="263"/>
      <c r="F24" s="263"/>
      <c r="G24" s="263"/>
      <c r="H24" s="263"/>
      <c r="I24" s="263"/>
      <c r="J24" s="263"/>
      <c r="K24" s="263"/>
      <c r="L24" s="4"/>
      <c r="M24"/>
    </row>
    <row r="25" spans="1:23" ht="9.75" customHeight="1" x14ac:dyDescent="0.25">
      <c r="A25" s="316"/>
      <c r="B25" s="316"/>
      <c r="C25" s="316"/>
      <c r="D25" s="316"/>
      <c r="E25" s="316"/>
      <c r="F25" s="316"/>
      <c r="G25" s="316"/>
      <c r="H25" s="316"/>
      <c r="I25" s="316"/>
      <c r="J25" s="316"/>
      <c r="K25" s="316"/>
      <c r="L25" s="4"/>
      <c r="M25" s="4"/>
    </row>
    <row r="26" spans="1:23" ht="25.5" x14ac:dyDescent="0.2">
      <c r="A26" s="306" t="s">
        <v>420</v>
      </c>
      <c r="B26" s="306"/>
      <c r="C26" s="306"/>
      <c r="D26" s="394" t="s">
        <v>421</v>
      </c>
      <c r="E26" s="395"/>
      <c r="F26" s="306" t="s">
        <v>422</v>
      </c>
      <c r="G26" s="306"/>
      <c r="H26" s="306"/>
      <c r="I26" s="306"/>
      <c r="J26" s="34" t="s">
        <v>423</v>
      </c>
      <c r="L26" s="29"/>
      <c r="M26" s="29"/>
    </row>
    <row r="27" spans="1:23" ht="24" customHeight="1" x14ac:dyDescent="0.2">
      <c r="A27" s="287" t="s">
        <v>348</v>
      </c>
      <c r="B27" s="288"/>
      <c r="C27" s="289"/>
      <c r="D27" s="392">
        <v>0.06</v>
      </c>
      <c r="E27" s="393"/>
      <c r="F27" s="308" t="s">
        <v>424</v>
      </c>
      <c r="G27" s="308"/>
      <c r="H27" s="308"/>
      <c r="I27" s="308"/>
      <c r="J27" s="75"/>
      <c r="L27" s="30"/>
      <c r="M27" s="30"/>
      <c r="S27" s="67">
        <v>526</v>
      </c>
      <c r="T27" s="67">
        <v>527</v>
      </c>
    </row>
    <row r="28" spans="1:23" x14ac:dyDescent="0.2">
      <c r="A28" s="287" t="s">
        <v>360</v>
      </c>
      <c r="B28" s="288"/>
      <c r="C28" s="289"/>
      <c r="D28" s="392">
        <v>7.0000000000000001E-3</v>
      </c>
      <c r="E28" s="393"/>
      <c r="F28" s="308" t="s">
        <v>425</v>
      </c>
      <c r="G28" s="308"/>
      <c r="H28" s="308"/>
      <c r="I28" s="308"/>
      <c r="J28" s="75"/>
      <c r="S28" s="67">
        <v>528</v>
      </c>
      <c r="T28" s="67">
        <v>529</v>
      </c>
    </row>
    <row r="29" spans="1:23" x14ac:dyDescent="0.2">
      <c r="A29" s="398"/>
      <c r="B29" s="398"/>
      <c r="C29" s="398"/>
      <c r="D29" s="398"/>
      <c r="E29" s="399"/>
      <c r="F29" s="308" t="s">
        <v>426</v>
      </c>
      <c r="G29" s="308"/>
      <c r="H29" s="308"/>
      <c r="I29" s="308"/>
      <c r="J29" s="75"/>
      <c r="S29" s="67">
        <v>530</v>
      </c>
      <c r="W29" s="125"/>
    </row>
    <row r="30" spans="1:23" ht="24" customHeight="1" x14ac:dyDescent="0.2">
      <c r="A30" s="290"/>
      <c r="B30" s="290"/>
      <c r="C30" s="290"/>
      <c r="D30" s="290"/>
      <c r="E30" s="397"/>
      <c r="F30" s="308" t="s">
        <v>427</v>
      </c>
      <c r="G30" s="308"/>
      <c r="H30" s="308"/>
      <c r="I30" s="308"/>
      <c r="J30" s="216"/>
      <c r="K30" s="218"/>
      <c r="S30" s="67">
        <v>531</v>
      </c>
      <c r="W30" s="125"/>
    </row>
    <row r="31" spans="1:23" ht="33" customHeight="1" x14ac:dyDescent="0.25">
      <c r="A31" s="263" t="s">
        <v>428</v>
      </c>
      <c r="B31" s="263"/>
      <c r="C31" s="263"/>
      <c r="D31" s="263"/>
      <c r="E31" s="263"/>
      <c r="F31" s="263"/>
      <c r="G31" s="263"/>
      <c r="H31" s="263"/>
      <c r="I31" s="263"/>
      <c r="J31" s="263"/>
      <c r="K31" s="263"/>
      <c r="M31"/>
    </row>
    <row r="32" spans="1:23" x14ac:dyDescent="0.2">
      <c r="A32" s="114"/>
      <c r="B32" s="400" t="s">
        <v>429</v>
      </c>
      <c r="C32" s="296" t="s">
        <v>430</v>
      </c>
      <c r="D32" s="297"/>
      <c r="E32" s="298"/>
      <c r="F32" s="336" t="s">
        <v>61</v>
      </c>
      <c r="G32" s="338"/>
      <c r="H32" s="114"/>
      <c r="I32" s="114"/>
      <c r="J32" s="114"/>
      <c r="K32" s="114"/>
      <c r="N32" s="41" t="str">
        <f>IF(SUM(IF(F32="x",1,0),IF(F33="x",1,0),IF(F34="x",1,0)) &gt; 1,"(*) Marcar solo un valor","")</f>
        <v/>
      </c>
      <c r="S32" s="67">
        <v>532</v>
      </c>
    </row>
    <row r="33" spans="1:19" x14ac:dyDescent="0.2">
      <c r="A33" s="114"/>
      <c r="B33" s="401"/>
      <c r="C33" s="296" t="s">
        <v>431</v>
      </c>
      <c r="D33" s="297"/>
      <c r="E33" s="298"/>
      <c r="F33" s="336"/>
      <c r="G33" s="338"/>
      <c r="H33" s="114"/>
      <c r="I33" s="114"/>
      <c r="J33" s="114"/>
      <c r="K33" s="114"/>
      <c r="S33" s="67">
        <v>533</v>
      </c>
    </row>
    <row r="34" spans="1:19" x14ac:dyDescent="0.2">
      <c r="A34" s="114"/>
      <c r="B34" s="402"/>
      <c r="C34" s="296" t="s">
        <v>432</v>
      </c>
      <c r="D34" s="297"/>
      <c r="E34" s="298"/>
      <c r="F34" s="336"/>
      <c r="G34" s="338"/>
      <c r="H34" s="114"/>
      <c r="I34" s="114"/>
      <c r="J34" s="114"/>
      <c r="K34" s="114"/>
      <c r="S34" s="67">
        <v>534</v>
      </c>
    </row>
    <row r="35" spans="1:19" ht="41.1" customHeight="1" x14ac:dyDescent="0.25">
      <c r="A35" s="263" t="s">
        <v>433</v>
      </c>
      <c r="B35" s="263"/>
      <c r="C35" s="263"/>
      <c r="D35" s="263"/>
      <c r="E35" s="263"/>
      <c r="F35" s="263"/>
      <c r="G35" s="263"/>
      <c r="H35" s="263"/>
      <c r="I35" s="263"/>
      <c r="J35" s="263"/>
      <c r="K35" s="263"/>
      <c r="M35"/>
    </row>
    <row r="36" spans="1:19" x14ac:dyDescent="0.2">
      <c r="B36" s="400" t="s">
        <v>434</v>
      </c>
      <c r="C36" s="403" t="s">
        <v>435</v>
      </c>
      <c r="D36" s="403"/>
      <c r="E36" s="403"/>
      <c r="F36" s="336" t="s">
        <v>61</v>
      </c>
      <c r="G36" s="338"/>
      <c r="S36" s="67">
        <v>535</v>
      </c>
    </row>
    <row r="37" spans="1:19" ht="13.35" customHeight="1" x14ac:dyDescent="0.2">
      <c r="B37" s="401"/>
      <c r="C37" s="403" t="s">
        <v>436</v>
      </c>
      <c r="D37" s="403"/>
      <c r="E37" s="403"/>
      <c r="F37" s="336" t="s">
        <v>61</v>
      </c>
      <c r="G37" s="338"/>
      <c r="S37" s="67">
        <v>536</v>
      </c>
    </row>
    <row r="38" spans="1:19" ht="13.35" customHeight="1" x14ac:dyDescent="0.2">
      <c r="B38" s="401"/>
      <c r="C38" s="403" t="s">
        <v>437</v>
      </c>
      <c r="D38" s="403"/>
      <c r="E38" s="403"/>
      <c r="F38" s="336"/>
      <c r="G38" s="338"/>
      <c r="S38" s="67">
        <v>537</v>
      </c>
    </row>
    <row r="39" spans="1:19" ht="13.35" customHeight="1" x14ac:dyDescent="0.2">
      <c r="B39" s="401"/>
      <c r="C39" s="403" t="s">
        <v>438</v>
      </c>
      <c r="D39" s="403"/>
      <c r="E39" s="403"/>
      <c r="F39" s="336"/>
      <c r="G39" s="338"/>
      <c r="S39" s="67">
        <v>538</v>
      </c>
    </row>
    <row r="40" spans="1:19" ht="13.35" customHeight="1" x14ac:dyDescent="0.2">
      <c r="B40" s="402"/>
      <c r="C40" s="403" t="s">
        <v>439</v>
      </c>
      <c r="D40" s="403"/>
      <c r="E40" s="403"/>
      <c r="F40" s="216"/>
      <c r="G40" s="218"/>
      <c r="S40" s="67">
        <v>539</v>
      </c>
    </row>
    <row r="41" spans="1:19" ht="9" customHeight="1" x14ac:dyDescent="0.2"/>
    <row r="42" spans="1:19" ht="27" customHeight="1" x14ac:dyDescent="0.2">
      <c r="B42" s="404" t="s">
        <v>440</v>
      </c>
      <c r="C42" s="407" t="s">
        <v>441</v>
      </c>
      <c r="D42" s="407"/>
      <c r="E42" s="407"/>
      <c r="F42" s="336"/>
      <c r="G42" s="338"/>
      <c r="S42" s="67">
        <v>540</v>
      </c>
    </row>
    <row r="43" spans="1:19" ht="27" customHeight="1" x14ac:dyDescent="0.2">
      <c r="B43" s="405"/>
      <c r="C43" s="407" t="s">
        <v>442</v>
      </c>
      <c r="D43" s="407"/>
      <c r="E43" s="407"/>
      <c r="F43" s="336"/>
      <c r="G43" s="338"/>
      <c r="S43" s="67">
        <v>541</v>
      </c>
    </row>
    <row r="44" spans="1:19" x14ac:dyDescent="0.2">
      <c r="B44" s="406"/>
      <c r="C44" s="407" t="s">
        <v>439</v>
      </c>
      <c r="D44" s="407"/>
      <c r="E44" s="407"/>
      <c r="F44" s="216"/>
      <c r="G44" s="218"/>
      <c r="S44" s="67">
        <v>542</v>
      </c>
    </row>
  </sheetData>
  <sheetProtection algorithmName="SHA-512" hashValue="ar8Ky1aLbKIXboE/Rq33qNRClvGsJqs8YOmZPcb/Cee9JN8/UHUqqc61v1WWtoWXOA2ULk2qXQvpPtoH77rFFA==" saltValue="6ze/4qeeP84sg2aIbPHaMQ==" spinCount="100000" sheet="1" objects="1" scenarios="1" formatRows="0"/>
  <mergeCells count="65">
    <mergeCell ref="B42:B44"/>
    <mergeCell ref="C42:E42"/>
    <mergeCell ref="F42:G42"/>
    <mergeCell ref="C43:E43"/>
    <mergeCell ref="F43:G43"/>
    <mergeCell ref="C44:E44"/>
    <mergeCell ref="F44:G44"/>
    <mergeCell ref="A35:K35"/>
    <mergeCell ref="C36:E36"/>
    <mergeCell ref="F36:G36"/>
    <mergeCell ref="C37:E37"/>
    <mergeCell ref="F37:G37"/>
    <mergeCell ref="B36:B40"/>
    <mergeCell ref="C39:E39"/>
    <mergeCell ref="F39:G39"/>
    <mergeCell ref="C40:E40"/>
    <mergeCell ref="F40:G40"/>
    <mergeCell ref="C38:E38"/>
    <mergeCell ref="F38:G38"/>
    <mergeCell ref="A31:K31"/>
    <mergeCell ref="C32:E32"/>
    <mergeCell ref="F32:G32"/>
    <mergeCell ref="C33:E33"/>
    <mergeCell ref="F33:G33"/>
    <mergeCell ref="B32:B34"/>
    <mergeCell ref="C34:E34"/>
    <mergeCell ref="F34:G34"/>
    <mergeCell ref="A30:E30"/>
    <mergeCell ref="A1:K1"/>
    <mergeCell ref="A3:K3"/>
    <mergeCell ref="A4:E4"/>
    <mergeCell ref="A25:K25"/>
    <mergeCell ref="A29:E29"/>
    <mergeCell ref="A15:K15"/>
    <mergeCell ref="A20:K20"/>
    <mergeCell ref="A24:K24"/>
    <mergeCell ref="H4:K4"/>
    <mergeCell ref="H5:K5"/>
    <mergeCell ref="H6:K6"/>
    <mergeCell ref="H8:K8"/>
    <mergeCell ref="A5:E5"/>
    <mergeCell ref="B11:E11"/>
    <mergeCell ref="B12:E12"/>
    <mergeCell ref="A6:E6"/>
    <mergeCell ref="A8:E8"/>
    <mergeCell ref="B17:K17"/>
    <mergeCell ref="B19:K19"/>
    <mergeCell ref="A27:C27"/>
    <mergeCell ref="A22:K22"/>
    <mergeCell ref="H7:K7"/>
    <mergeCell ref="A9:K9"/>
    <mergeCell ref="B13:E13"/>
    <mergeCell ref="B14:E14"/>
    <mergeCell ref="A7:E7"/>
    <mergeCell ref="A28:C28"/>
    <mergeCell ref="D26:E26"/>
    <mergeCell ref="D27:E27"/>
    <mergeCell ref="D28:E28"/>
    <mergeCell ref="A26:C26"/>
    <mergeCell ref="F30:I30"/>
    <mergeCell ref="J30:K30"/>
    <mergeCell ref="F26:I26"/>
    <mergeCell ref="F27:I27"/>
    <mergeCell ref="F28:I28"/>
    <mergeCell ref="F29:I29"/>
  </mergeCells>
  <dataValidations count="4">
    <dataValidation type="textLength" allowBlank="1" showErrorMessage="1" error="Cantidad de caracteres NO valido." sqref="H5:K8" xr:uid="{00000000-0002-0000-1200-000000000000}">
      <formula1>Explicacion_LongMinimo</formula1>
      <formula2>Explicacion_LongMaximo</formula2>
    </dataValidation>
    <dataValidation type="custom" allowBlank="1" showDropDown="1" showInputMessage="1" showErrorMessage="1" error="Valor NO Válido." prompt="Ingrese &quot;X&quot;" sqref="D21 D16 H16 H18 D18 F11:G14 F5:G8 H21 D23 H23" xr:uid="{00000000-0002-0000-1200-000001000000}">
      <formula1>COUNTIF(Respuesta_SINO,TRIM(CELL("contents")))=1</formula1>
    </dataValidation>
    <dataValidation type="decimal" allowBlank="1" showInputMessage="1" showErrorMessage="1" error="Valor NO Válido" prompt="Ingrese Número" sqref="D27:E28 J27:J29" xr:uid="{00000000-0002-0000-1200-000002000000}">
      <formula1>Decimal2_Minimo</formula1>
      <formula2>Decimal2_Maximo</formula2>
    </dataValidation>
    <dataValidation type="custom" allowBlank="1" showDropDown="1" showInputMessage="1" showErrorMessage="1" error="Valor NO Valido." prompt="Ingrese &quot;X&quot;" sqref="F32:G34 F36:G39 F42:G43" xr:uid="{00000000-0002-0000-1200-000003000000}">
      <formula1>COUNTIF(Respuesta_SINO,TRIM(CELL("contents")))=1</formula1>
    </dataValidation>
  </dataValidations>
  <hyperlinks>
    <hyperlink ref="N3" location="Principal!A1" display="Volver al Indice" xr:uid="{00000000-0004-0000-1200-000000000000}"/>
  </hyperlinks>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5"/>
  <dimension ref="A1:O40"/>
  <sheetViews>
    <sheetView workbookViewId="0">
      <selection activeCell="P1" sqref="P1"/>
    </sheetView>
  </sheetViews>
  <sheetFormatPr baseColWidth="10" defaultColWidth="11.42578125" defaultRowHeight="15" x14ac:dyDescent="0.25"/>
  <sheetData>
    <row r="1" spans="1:15" x14ac:dyDescent="0.25">
      <c r="A1" s="4"/>
      <c r="B1" s="4"/>
      <c r="C1" s="4"/>
      <c r="D1" s="4"/>
      <c r="E1" s="4"/>
      <c r="F1" s="4"/>
      <c r="G1" s="4"/>
      <c r="H1" s="4"/>
      <c r="I1" s="4"/>
      <c r="J1" s="4"/>
      <c r="K1" s="4"/>
      <c r="L1" s="4"/>
      <c r="M1" s="4"/>
      <c r="N1" s="4"/>
      <c r="O1" s="4"/>
    </row>
    <row r="2" spans="1:15" x14ac:dyDescent="0.25">
      <c r="A2" s="4"/>
      <c r="B2" s="4"/>
      <c r="C2" s="4"/>
      <c r="D2" s="4"/>
      <c r="E2" s="4"/>
      <c r="F2" s="4"/>
      <c r="G2" s="4"/>
      <c r="H2" s="4"/>
      <c r="I2" s="4"/>
      <c r="J2" s="4"/>
      <c r="K2" s="4"/>
      <c r="L2" s="4"/>
      <c r="M2" s="4"/>
      <c r="N2" s="4"/>
      <c r="O2" s="4"/>
    </row>
    <row r="3" spans="1:15" x14ac:dyDescent="0.25">
      <c r="A3" s="4"/>
      <c r="B3" s="4"/>
      <c r="C3" s="4"/>
      <c r="D3" s="4"/>
      <c r="E3" s="4"/>
      <c r="F3" s="4"/>
      <c r="G3" s="4"/>
      <c r="H3" s="4"/>
      <c r="I3" s="4"/>
      <c r="J3" s="4"/>
      <c r="K3" s="4"/>
      <c r="L3" s="4"/>
      <c r="M3" s="4"/>
      <c r="N3" s="4"/>
      <c r="O3" s="4"/>
    </row>
    <row r="4" spans="1:15" x14ac:dyDescent="0.25">
      <c r="A4" s="102" t="s">
        <v>50</v>
      </c>
      <c r="B4" s="4"/>
      <c r="C4" s="4"/>
      <c r="D4" s="4"/>
      <c r="E4" s="4"/>
      <c r="F4" s="4"/>
      <c r="G4" s="4"/>
      <c r="H4" s="4"/>
      <c r="I4" s="4"/>
      <c r="J4" s="4"/>
      <c r="K4" s="4"/>
      <c r="L4" s="4"/>
      <c r="M4" s="4"/>
      <c r="N4" s="4"/>
      <c r="O4" s="4"/>
    </row>
    <row r="5" spans="1:15" x14ac:dyDescent="0.25">
      <c r="A5" s="4"/>
      <c r="B5" s="4"/>
      <c r="C5" s="4"/>
      <c r="D5" s="4"/>
      <c r="E5" s="4"/>
      <c r="F5" s="4"/>
      <c r="G5" s="4"/>
      <c r="H5" s="4"/>
      <c r="I5" s="4"/>
      <c r="J5" s="4"/>
      <c r="K5" s="4"/>
      <c r="L5" s="4"/>
      <c r="M5" s="4"/>
      <c r="N5" s="4"/>
      <c r="O5" s="4"/>
    </row>
    <row r="6" spans="1:15" x14ac:dyDescent="0.25">
      <c r="A6" s="4"/>
      <c r="B6" s="4"/>
      <c r="C6" s="4"/>
      <c r="D6" s="4"/>
      <c r="E6" s="4"/>
      <c r="F6" s="4"/>
      <c r="G6" s="4"/>
      <c r="H6" s="4"/>
      <c r="I6" s="4"/>
      <c r="J6" s="4"/>
      <c r="K6" s="4"/>
      <c r="L6" s="4"/>
      <c r="M6" s="4"/>
      <c r="N6" s="4"/>
      <c r="O6" s="4"/>
    </row>
    <row r="7" spans="1:15" x14ac:dyDescent="0.25">
      <c r="A7" s="4"/>
      <c r="B7" s="4"/>
      <c r="C7" s="4"/>
      <c r="D7" s="4"/>
      <c r="E7" s="4"/>
      <c r="F7" s="4"/>
      <c r="G7" s="4"/>
      <c r="H7" s="4"/>
      <c r="I7" s="4"/>
      <c r="J7" s="4"/>
      <c r="K7" s="4"/>
      <c r="L7" s="4"/>
      <c r="M7" s="4"/>
      <c r="N7" s="4"/>
      <c r="O7" s="4"/>
    </row>
    <row r="8" spans="1:15" x14ac:dyDescent="0.25">
      <c r="A8" s="4"/>
      <c r="B8" s="4"/>
      <c r="C8" s="4"/>
      <c r="D8" s="4"/>
      <c r="E8" s="4"/>
      <c r="F8" s="4"/>
      <c r="G8" s="4"/>
      <c r="H8" s="4"/>
      <c r="I8" s="4"/>
      <c r="J8" s="4"/>
      <c r="K8" s="4"/>
      <c r="L8" s="4"/>
      <c r="M8" s="4"/>
      <c r="N8" s="4"/>
      <c r="O8" s="4"/>
    </row>
    <row r="9" spans="1:15" x14ac:dyDescent="0.25">
      <c r="A9" s="4"/>
      <c r="B9" s="4"/>
      <c r="C9" s="4"/>
      <c r="D9" s="4"/>
      <c r="E9" s="4"/>
      <c r="F9" s="4"/>
      <c r="G9" s="4"/>
      <c r="H9" s="4"/>
      <c r="I9" s="4"/>
      <c r="J9" s="4"/>
      <c r="K9" s="4"/>
      <c r="L9" s="4"/>
      <c r="M9" s="4"/>
      <c r="N9" s="4"/>
      <c r="O9" s="4"/>
    </row>
    <row r="10" spans="1:15" x14ac:dyDescent="0.25">
      <c r="A10" s="4"/>
      <c r="B10" s="4"/>
      <c r="C10" s="4"/>
      <c r="D10" s="4"/>
      <c r="E10" s="4"/>
      <c r="F10" s="4"/>
      <c r="G10" s="4"/>
      <c r="H10" s="4"/>
      <c r="I10" s="4"/>
      <c r="J10" s="4"/>
      <c r="K10" s="4"/>
      <c r="L10" s="4"/>
      <c r="M10" s="4"/>
      <c r="N10" s="4"/>
      <c r="O10" s="4"/>
    </row>
    <row r="11" spans="1:15" x14ac:dyDescent="0.25">
      <c r="A11" s="4"/>
      <c r="B11" s="4"/>
      <c r="C11" s="4"/>
      <c r="D11" s="4"/>
      <c r="E11" s="4"/>
      <c r="F11" s="4"/>
      <c r="G11" s="4"/>
      <c r="H11" s="4"/>
      <c r="I11" s="4"/>
      <c r="J11" s="4"/>
      <c r="K11" s="4"/>
      <c r="L11" s="4"/>
      <c r="M11" s="4"/>
      <c r="N11" s="4"/>
      <c r="O11" s="4"/>
    </row>
    <row r="12" spans="1:15" x14ac:dyDescent="0.25">
      <c r="A12" s="4"/>
      <c r="B12" s="4"/>
      <c r="C12" s="4"/>
      <c r="D12" s="4"/>
      <c r="E12" s="4"/>
      <c r="F12" s="4"/>
      <c r="G12" s="4"/>
      <c r="H12" s="4"/>
      <c r="I12" s="4"/>
      <c r="J12" s="4"/>
      <c r="K12" s="4"/>
      <c r="L12" s="4"/>
      <c r="M12" s="4"/>
      <c r="N12" s="4"/>
      <c r="O12" s="4"/>
    </row>
    <row r="13" spans="1:15" x14ac:dyDescent="0.25">
      <c r="A13" s="4"/>
      <c r="B13" s="4"/>
      <c r="C13" s="4"/>
      <c r="D13" s="4"/>
      <c r="E13" s="4"/>
      <c r="F13" s="4"/>
      <c r="G13" s="4"/>
      <c r="H13" s="4"/>
      <c r="I13" s="4"/>
      <c r="J13" s="4"/>
      <c r="K13" s="4"/>
      <c r="L13" s="4"/>
      <c r="M13" s="4"/>
      <c r="N13" s="4"/>
      <c r="O13" s="4"/>
    </row>
    <row r="14" spans="1:15" x14ac:dyDescent="0.25">
      <c r="A14" s="4"/>
      <c r="B14" s="4"/>
      <c r="C14" s="4"/>
      <c r="D14" s="4"/>
      <c r="E14" s="4"/>
      <c r="F14" s="4"/>
      <c r="G14" s="4"/>
      <c r="H14" s="4"/>
      <c r="I14" s="4"/>
      <c r="J14" s="4"/>
      <c r="K14" s="4"/>
      <c r="L14" s="4"/>
      <c r="M14" s="4"/>
      <c r="N14" s="4"/>
      <c r="O14" s="4"/>
    </row>
    <row r="15" spans="1:15" x14ac:dyDescent="0.25">
      <c r="A15" s="4"/>
      <c r="B15" s="4"/>
      <c r="C15" s="4"/>
      <c r="D15" s="4"/>
      <c r="E15" s="4"/>
      <c r="F15" s="4"/>
      <c r="G15" s="4"/>
      <c r="H15" s="4"/>
      <c r="I15" s="4"/>
      <c r="J15" s="4"/>
      <c r="K15" s="4"/>
      <c r="L15" s="4"/>
      <c r="M15" s="4"/>
      <c r="N15" s="4"/>
      <c r="O15" s="4"/>
    </row>
    <row r="16" spans="1:15" x14ac:dyDescent="0.25">
      <c r="A16" s="4"/>
      <c r="B16" s="4"/>
      <c r="C16" s="4"/>
      <c r="D16" s="4"/>
      <c r="E16" s="4"/>
      <c r="F16" s="4"/>
      <c r="G16" s="4"/>
      <c r="H16" s="4"/>
      <c r="I16" s="4"/>
      <c r="J16" s="4"/>
      <c r="K16" s="4"/>
      <c r="L16" s="4"/>
      <c r="M16" s="4"/>
      <c r="N16" s="4"/>
      <c r="O16" s="4"/>
    </row>
    <row r="17" spans="1:15" x14ac:dyDescent="0.25">
      <c r="A17" s="4"/>
      <c r="B17" s="4"/>
      <c r="C17" s="4"/>
      <c r="D17" s="4"/>
      <c r="E17" s="4"/>
      <c r="F17" s="4"/>
      <c r="G17" s="4"/>
      <c r="H17" s="4"/>
      <c r="I17" s="4"/>
      <c r="J17" s="4"/>
      <c r="K17" s="4"/>
      <c r="L17" s="4"/>
      <c r="M17" s="4"/>
      <c r="N17" s="4"/>
      <c r="O17" s="4"/>
    </row>
    <row r="18" spans="1:15" x14ac:dyDescent="0.25">
      <c r="A18" s="4"/>
      <c r="B18" s="4"/>
      <c r="C18" s="4"/>
      <c r="D18" s="4"/>
      <c r="E18" s="4"/>
      <c r="F18" s="4"/>
      <c r="G18" s="4"/>
      <c r="H18" s="4"/>
      <c r="I18" s="4"/>
      <c r="J18" s="4"/>
      <c r="K18" s="4"/>
      <c r="L18" s="4"/>
      <c r="M18" s="4"/>
      <c r="N18" s="4"/>
      <c r="O18" s="4"/>
    </row>
    <row r="19" spans="1:15" x14ac:dyDescent="0.25">
      <c r="A19" s="4"/>
      <c r="B19" s="4"/>
      <c r="C19" s="4"/>
      <c r="D19" s="4"/>
      <c r="E19" s="4"/>
      <c r="F19" s="4"/>
      <c r="G19" s="4"/>
      <c r="H19" s="4"/>
      <c r="I19" s="4"/>
      <c r="J19" s="4"/>
      <c r="K19" s="4"/>
      <c r="L19" s="4"/>
      <c r="M19" s="4"/>
      <c r="N19" s="4"/>
      <c r="O19" s="4"/>
    </row>
    <row r="20" spans="1:15" x14ac:dyDescent="0.25">
      <c r="A20" s="4"/>
      <c r="B20" s="4"/>
      <c r="C20" s="4"/>
      <c r="D20" s="4"/>
      <c r="E20" s="4"/>
      <c r="F20" s="4"/>
      <c r="G20" s="4"/>
      <c r="H20" s="4"/>
      <c r="I20" s="4"/>
      <c r="J20" s="4"/>
      <c r="K20" s="4"/>
      <c r="L20" s="4"/>
      <c r="M20" s="4"/>
      <c r="N20" s="4"/>
      <c r="O20" s="4"/>
    </row>
    <row r="21" spans="1:15" x14ac:dyDescent="0.25">
      <c r="A21" s="4"/>
      <c r="B21" s="4"/>
      <c r="C21" s="4"/>
      <c r="D21" s="4"/>
      <c r="E21" s="4"/>
      <c r="F21" s="4"/>
      <c r="G21" s="4"/>
      <c r="H21" s="4"/>
      <c r="I21" s="4"/>
      <c r="J21" s="4"/>
      <c r="K21" s="4"/>
      <c r="L21" s="4"/>
      <c r="M21" s="4"/>
      <c r="N21" s="4"/>
      <c r="O21" s="4"/>
    </row>
    <row r="22" spans="1:15" x14ac:dyDescent="0.25">
      <c r="A22" s="4"/>
      <c r="B22" s="4"/>
      <c r="C22" s="4"/>
      <c r="D22" s="4"/>
      <c r="E22" s="4"/>
      <c r="F22" s="4"/>
      <c r="G22" s="4"/>
      <c r="H22" s="4"/>
      <c r="I22" s="4"/>
      <c r="J22" s="4"/>
      <c r="K22" s="4"/>
      <c r="L22" s="4"/>
      <c r="M22" s="4"/>
      <c r="N22" s="4"/>
      <c r="O22" s="4"/>
    </row>
    <row r="23" spans="1:15" x14ac:dyDescent="0.25">
      <c r="A23" s="4"/>
      <c r="B23" s="4"/>
      <c r="C23" s="4"/>
      <c r="D23" s="4"/>
      <c r="E23" s="4"/>
      <c r="F23" s="4"/>
      <c r="G23" s="4"/>
      <c r="H23" s="4"/>
      <c r="I23" s="4"/>
      <c r="J23" s="4"/>
      <c r="K23" s="4"/>
      <c r="L23" s="4"/>
      <c r="M23" s="4"/>
      <c r="N23" s="4"/>
      <c r="O23" s="4"/>
    </row>
    <row r="24" spans="1:15" x14ac:dyDescent="0.25">
      <c r="A24" s="4"/>
      <c r="B24" s="4"/>
      <c r="C24" s="4"/>
      <c r="D24" s="4"/>
      <c r="E24" s="4"/>
      <c r="F24" s="4"/>
      <c r="G24" s="4"/>
      <c r="H24" s="4"/>
      <c r="I24" s="4"/>
      <c r="J24" s="4"/>
      <c r="K24" s="4"/>
      <c r="L24" s="4"/>
      <c r="M24" s="4"/>
      <c r="N24" s="4"/>
      <c r="O24" s="4"/>
    </row>
    <row r="25" spans="1:15" x14ac:dyDescent="0.25">
      <c r="A25" s="4"/>
      <c r="B25" s="4"/>
      <c r="C25" s="4"/>
      <c r="D25" s="4"/>
      <c r="E25" s="4"/>
      <c r="F25" s="4"/>
      <c r="G25" s="4"/>
      <c r="H25" s="4"/>
      <c r="I25" s="4"/>
      <c r="J25" s="4"/>
      <c r="K25" s="4"/>
      <c r="L25" s="4"/>
      <c r="M25" s="4"/>
      <c r="N25" s="4"/>
      <c r="O25" s="4"/>
    </row>
    <row r="26" spans="1:15" x14ac:dyDescent="0.25">
      <c r="A26" s="4"/>
      <c r="B26" s="4"/>
      <c r="C26" s="4"/>
      <c r="D26" s="4"/>
      <c r="E26" s="4"/>
      <c r="F26" s="4"/>
      <c r="G26" s="4"/>
      <c r="H26" s="4"/>
      <c r="I26" s="4"/>
      <c r="J26" s="4"/>
      <c r="K26" s="4"/>
      <c r="L26" s="4"/>
      <c r="M26" s="4"/>
      <c r="N26" s="4"/>
      <c r="O26" s="4"/>
    </row>
    <row r="27" spans="1:15" x14ac:dyDescent="0.25">
      <c r="A27" s="4"/>
      <c r="B27" s="4"/>
      <c r="C27" s="4"/>
      <c r="D27" s="4"/>
      <c r="E27" s="4"/>
      <c r="F27" s="4"/>
      <c r="G27" s="4"/>
      <c r="H27" s="4"/>
      <c r="I27" s="4"/>
      <c r="J27" s="4"/>
      <c r="K27" s="4"/>
      <c r="L27" s="4"/>
      <c r="M27" s="4"/>
      <c r="N27" s="4"/>
      <c r="O27" s="4"/>
    </row>
    <row r="28" spans="1:15" x14ac:dyDescent="0.25">
      <c r="A28" s="4"/>
      <c r="B28" s="4"/>
      <c r="C28" s="4"/>
      <c r="D28" s="4"/>
      <c r="E28" s="4"/>
      <c r="F28" s="4"/>
      <c r="G28" s="4"/>
      <c r="H28" s="4"/>
      <c r="I28" s="4"/>
      <c r="J28" s="4"/>
      <c r="K28" s="4"/>
      <c r="L28" s="4"/>
      <c r="M28" s="4"/>
      <c r="N28" s="4"/>
      <c r="O28" s="4"/>
    </row>
    <row r="29" spans="1:15" x14ac:dyDescent="0.25">
      <c r="A29" s="4"/>
      <c r="B29" s="4"/>
      <c r="C29" s="4"/>
      <c r="D29" s="4"/>
      <c r="E29" s="4"/>
      <c r="F29" s="4"/>
      <c r="G29" s="4"/>
      <c r="H29" s="4"/>
      <c r="I29" s="4"/>
      <c r="J29" s="4"/>
      <c r="K29" s="4"/>
      <c r="L29" s="4"/>
      <c r="M29" s="4"/>
      <c r="N29" s="4"/>
      <c r="O29" s="4"/>
    </row>
    <row r="30" spans="1:15" x14ac:dyDescent="0.25">
      <c r="A30" s="4"/>
      <c r="B30" s="4"/>
      <c r="C30" s="4"/>
      <c r="D30" s="4"/>
      <c r="E30" s="4"/>
      <c r="F30" s="4"/>
      <c r="G30" s="4"/>
      <c r="H30" s="4"/>
      <c r="I30" s="4"/>
      <c r="J30" s="4"/>
      <c r="K30" s="4"/>
      <c r="L30" s="4"/>
      <c r="M30" s="4"/>
      <c r="N30" s="4"/>
      <c r="O30" s="4"/>
    </row>
    <row r="31" spans="1:15" x14ac:dyDescent="0.25">
      <c r="A31" s="4"/>
      <c r="B31" s="4"/>
      <c r="C31" s="4"/>
      <c r="D31" s="4"/>
      <c r="E31" s="4"/>
      <c r="F31" s="4"/>
      <c r="G31" s="4"/>
      <c r="H31" s="4"/>
      <c r="I31" s="4"/>
      <c r="J31" s="4"/>
      <c r="K31" s="4"/>
      <c r="L31" s="4"/>
      <c r="M31" s="4"/>
      <c r="N31" s="4"/>
      <c r="O31" s="4"/>
    </row>
    <row r="32" spans="1:15" x14ac:dyDescent="0.25">
      <c r="A32" s="4"/>
      <c r="B32" s="4"/>
      <c r="C32" s="4"/>
      <c r="D32" s="4"/>
      <c r="E32" s="4"/>
      <c r="F32" s="4"/>
      <c r="G32" s="4"/>
      <c r="H32" s="4"/>
      <c r="I32" s="4"/>
      <c r="J32" s="4"/>
      <c r="K32" s="4"/>
      <c r="L32" s="4"/>
      <c r="M32" s="4"/>
      <c r="N32" s="4"/>
      <c r="O32" s="4"/>
    </row>
    <row r="33" spans="1:15" x14ac:dyDescent="0.25">
      <c r="A33" s="4"/>
      <c r="B33" s="4"/>
      <c r="C33" s="4"/>
      <c r="D33" s="4"/>
      <c r="E33" s="4"/>
      <c r="F33" s="4"/>
      <c r="G33" s="4"/>
      <c r="H33" s="4"/>
      <c r="I33" s="4"/>
      <c r="J33" s="4"/>
      <c r="K33" s="4"/>
      <c r="L33" s="4"/>
      <c r="M33" s="4"/>
      <c r="N33" s="4"/>
      <c r="O33" s="4"/>
    </row>
    <row r="34" spans="1:15" x14ac:dyDescent="0.25">
      <c r="A34" s="4"/>
      <c r="B34" s="4"/>
      <c r="C34" s="4"/>
      <c r="D34" s="4"/>
      <c r="E34" s="4"/>
      <c r="F34" s="4"/>
      <c r="G34" s="4"/>
      <c r="H34" s="4"/>
      <c r="I34" s="4"/>
      <c r="J34" s="4"/>
      <c r="K34" s="4"/>
      <c r="L34" s="4"/>
      <c r="M34" s="4"/>
      <c r="N34" s="4"/>
      <c r="O34" s="4"/>
    </row>
    <row r="35" spans="1:15" x14ac:dyDescent="0.25">
      <c r="A35" s="4"/>
      <c r="B35" s="4"/>
      <c r="C35" s="4"/>
      <c r="D35" s="4"/>
      <c r="E35" s="4"/>
      <c r="F35" s="4"/>
      <c r="G35" s="4"/>
      <c r="H35" s="4"/>
      <c r="I35" s="4"/>
      <c r="J35" s="4"/>
      <c r="K35" s="4"/>
      <c r="L35" s="4"/>
      <c r="M35" s="4"/>
      <c r="N35" s="4"/>
      <c r="O35" s="4"/>
    </row>
    <row r="36" spans="1:15" x14ac:dyDescent="0.25">
      <c r="A36" s="4"/>
      <c r="B36" s="4"/>
      <c r="C36" s="4"/>
      <c r="D36" s="4"/>
      <c r="E36" s="4"/>
      <c r="F36" s="4"/>
      <c r="G36" s="4"/>
      <c r="H36" s="4"/>
      <c r="I36" s="4"/>
      <c r="J36" s="4"/>
      <c r="K36" s="4"/>
      <c r="L36" s="4"/>
      <c r="M36" s="4"/>
      <c r="N36" s="4"/>
      <c r="O36" s="4"/>
    </row>
    <row r="37" spans="1:15" x14ac:dyDescent="0.25">
      <c r="A37" s="4"/>
      <c r="B37" s="4"/>
      <c r="C37" s="4"/>
      <c r="D37" s="4"/>
      <c r="E37" s="4"/>
      <c r="F37" s="4"/>
      <c r="G37" s="4"/>
      <c r="H37" s="4"/>
      <c r="I37" s="4"/>
      <c r="J37" s="4"/>
      <c r="K37" s="4"/>
      <c r="L37" s="4"/>
      <c r="M37" s="4"/>
      <c r="N37" s="4"/>
      <c r="O37" s="4"/>
    </row>
    <row r="38" spans="1:15" x14ac:dyDescent="0.25">
      <c r="A38" s="4"/>
      <c r="B38" s="4"/>
      <c r="C38" s="4"/>
      <c r="D38" s="4"/>
      <c r="E38" s="4"/>
      <c r="F38" s="4"/>
      <c r="G38" s="4"/>
      <c r="H38" s="4"/>
      <c r="I38" s="4"/>
      <c r="J38" s="4"/>
      <c r="K38" s="4"/>
      <c r="L38" s="4"/>
      <c r="M38" s="4"/>
      <c r="N38" s="4"/>
      <c r="O38" s="4"/>
    </row>
    <row r="39" spans="1:15" x14ac:dyDescent="0.25">
      <c r="A39" s="4"/>
      <c r="B39" s="4"/>
      <c r="C39" s="4"/>
      <c r="D39" s="4"/>
      <c r="E39" s="4"/>
      <c r="F39" s="4"/>
      <c r="G39" s="4"/>
      <c r="H39" s="4"/>
      <c r="I39" s="4"/>
      <c r="J39" s="4"/>
      <c r="K39" s="4"/>
      <c r="L39" s="4"/>
      <c r="M39" s="4"/>
      <c r="N39" s="4"/>
      <c r="O39" s="4"/>
    </row>
    <row r="40" spans="1:15" x14ac:dyDescent="0.25">
      <c r="A40" s="4"/>
      <c r="B40" s="4"/>
      <c r="C40" s="4"/>
      <c r="D40" s="4"/>
      <c r="E40" s="4"/>
      <c r="F40" s="4"/>
      <c r="G40" s="4"/>
      <c r="H40" s="4"/>
      <c r="I40" s="4"/>
      <c r="J40" s="4"/>
      <c r="K40" s="4"/>
      <c r="L40" s="4"/>
      <c r="M40" s="4"/>
      <c r="N40" s="4"/>
      <c r="O40" s="4"/>
    </row>
  </sheetData>
  <sheetProtection algorithmName="SHA-512" hashValue="MlgSp+H39HpFoFleFCZ5o7J/xzWh/0U0buYEJuiAvj8+S0LPmUiMUV3AFDvlfePAq3QwmHPeDCoYAz3LUfUmnw==" saltValue="Oyh9yhcGNljaytyWqak+3w==" spinCount="100000" sheet="1" objects="1" scenarios="1" selectLockedCells="1" selectUnlockedCells="1"/>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V17"/>
  <sheetViews>
    <sheetView zoomScale="85" zoomScaleNormal="85" workbookViewId="0">
      <selection activeCell="H17" sqref="H17"/>
    </sheetView>
  </sheetViews>
  <sheetFormatPr baseColWidth="10" defaultColWidth="11.42578125" defaultRowHeight="12.75" x14ac:dyDescent="0.2"/>
  <cols>
    <col min="1" max="1" width="44.5703125" style="1" customWidth="1"/>
    <col min="2" max="2" width="5.42578125" style="1" customWidth="1"/>
    <col min="3" max="3" width="4.5703125" style="1" customWidth="1"/>
    <col min="4" max="4" width="11" style="1" customWidth="1"/>
    <col min="5" max="5" width="16" style="1" customWidth="1"/>
    <col min="6" max="6" width="1.5703125" style="1" customWidth="1"/>
    <col min="7" max="7" width="5.42578125" style="1" bestFit="1" customWidth="1"/>
    <col min="8" max="8" width="46" style="41" customWidth="1"/>
    <col min="9" max="12" width="2.5703125" style="1" customWidth="1"/>
    <col min="13" max="15" width="3.140625" style="1" customWidth="1"/>
    <col min="16" max="18" width="4.5703125" style="1" customWidth="1"/>
    <col min="19" max="19" width="4" style="67" bestFit="1" customWidth="1"/>
    <col min="20" max="20" width="6.140625" style="1" customWidth="1"/>
    <col min="21" max="21" width="2.42578125" style="67" customWidth="1"/>
    <col min="22" max="22" width="4" style="67" bestFit="1" customWidth="1"/>
    <col min="23" max="16384" width="11.42578125" style="1"/>
  </cols>
  <sheetData>
    <row r="1" spans="1:22" ht="15" x14ac:dyDescent="0.2">
      <c r="A1" s="270" t="s">
        <v>16</v>
      </c>
      <c r="B1" s="270"/>
      <c r="C1" s="270"/>
      <c r="D1" s="270"/>
      <c r="E1" s="270"/>
      <c r="H1" s="93" t="str">
        <f>'15'!A1</f>
        <v xml:space="preserve">PILAR III: EL DIRECTORIO Y LA ALTA GERENCIA </v>
      </c>
      <c r="U1" s="67">
        <v>1</v>
      </c>
    </row>
    <row r="2" spans="1:22" hidden="1" x14ac:dyDescent="0.2">
      <c r="A2" s="71" t="s">
        <v>2</v>
      </c>
      <c r="B2" s="71" t="s">
        <v>2</v>
      </c>
      <c r="C2" s="71" t="s">
        <v>2</v>
      </c>
      <c r="D2" s="71" t="s">
        <v>2</v>
      </c>
      <c r="E2" s="71" t="s">
        <v>2</v>
      </c>
      <c r="F2" s="71" t="s">
        <v>2</v>
      </c>
      <c r="G2" s="71" t="s">
        <v>2</v>
      </c>
      <c r="H2" s="71" t="s">
        <v>2</v>
      </c>
      <c r="I2" s="71" t="s">
        <v>2</v>
      </c>
      <c r="J2" s="71" t="s">
        <v>2</v>
      </c>
      <c r="K2" s="71" t="s">
        <v>2</v>
      </c>
      <c r="L2" s="71" t="s">
        <v>2</v>
      </c>
      <c r="M2" s="71" t="s">
        <v>2</v>
      </c>
      <c r="N2" s="71" t="s">
        <v>2</v>
      </c>
    </row>
    <row r="3" spans="1:22" ht="15" customHeight="1" x14ac:dyDescent="0.25">
      <c r="A3" s="391" t="s">
        <v>443</v>
      </c>
      <c r="B3" s="391"/>
      <c r="C3" s="391"/>
      <c r="D3" s="391"/>
      <c r="E3" s="391"/>
      <c r="G3"/>
      <c r="H3" s="92" t="s">
        <v>53</v>
      </c>
      <c r="U3" s="67">
        <f>SUM(V:V)</f>
        <v>1</v>
      </c>
    </row>
    <row r="4" spans="1:22" x14ac:dyDescent="0.2">
      <c r="B4" s="98" t="s">
        <v>56</v>
      </c>
      <c r="C4" s="98" t="s">
        <v>57</v>
      </c>
      <c r="D4" s="286" t="s">
        <v>58</v>
      </c>
      <c r="E4" s="286"/>
      <c r="G4" s="54" t="s">
        <v>59</v>
      </c>
    </row>
    <row r="5" spans="1:22" ht="47.25" customHeight="1" x14ac:dyDescent="0.2">
      <c r="A5" s="72" t="s">
        <v>444</v>
      </c>
      <c r="B5" s="97" t="s">
        <v>61</v>
      </c>
      <c r="C5" s="97"/>
      <c r="D5" s="216" t="s">
        <v>445</v>
      </c>
      <c r="E5" s="218"/>
      <c r="G5" s="55" t="str">
        <f>CONCATENATE("(",LEN(D5),")")</f>
        <v>(44)</v>
      </c>
      <c r="H5" s="53" t="str">
        <f>IF(( AND(B5="x",C5="x") ),"(*) Marcar solo un valor: Si o No",IF(AND(C5="x",LEN(D5)=0),"(*) Completar la celda de explicación",
CONCATENATE("(Si/No) Marcar con 'X' solo uno de los campos. (Explicación) Longitud Máxima de ",Explicacion_LongMaximo," caracteres")))</f>
        <v>(Si/No) Marcar con 'X' solo uno de los campos. (Explicación) Longitud Máxima de 1000 caracteres</v>
      </c>
      <c r="S5" s="67">
        <v>75</v>
      </c>
      <c r="V5" s="67">
        <f>IF( AND(B5="",C5=""),0,IF(AND(C5&lt;&gt;"",D5=""),0,1))</f>
        <v>1</v>
      </c>
    </row>
    <row r="6" spans="1:22" x14ac:dyDescent="0.2">
      <c r="A6" s="321"/>
      <c r="B6" s="321"/>
      <c r="C6" s="321"/>
      <c r="D6" s="321"/>
      <c r="E6" s="321"/>
    </row>
    <row r="7" spans="1:22" ht="22.5" customHeight="1" x14ac:dyDescent="0.25">
      <c r="A7" s="321" t="s">
        <v>446</v>
      </c>
      <c r="B7" s="321"/>
      <c r="C7" s="321"/>
      <c r="D7" s="321"/>
      <c r="E7" s="321"/>
      <c r="G7"/>
    </row>
    <row r="8" spans="1:22" ht="15.75" customHeight="1" x14ac:dyDescent="0.2">
      <c r="A8" s="240"/>
      <c r="B8" s="241"/>
      <c r="C8" s="286" t="s">
        <v>56</v>
      </c>
      <c r="D8" s="286"/>
      <c r="E8" s="14" t="s">
        <v>57</v>
      </c>
    </row>
    <row r="9" spans="1:22" ht="26.25" customHeight="1" x14ac:dyDescent="0.2">
      <c r="A9" s="308" t="s">
        <v>447</v>
      </c>
      <c r="B9" s="308"/>
      <c r="C9" s="336" t="s">
        <v>61</v>
      </c>
      <c r="D9" s="338"/>
      <c r="E9" s="97"/>
      <c r="H9" s="41" t="str">
        <f>IF(( AND($C$9="x",$E$9="x") ),"(*) Marcar solo un valor: Si o No","")</f>
        <v/>
      </c>
      <c r="S9" s="67">
        <v>203</v>
      </c>
      <c r="V9" s="1"/>
    </row>
    <row r="10" spans="1:22" ht="15.75" customHeight="1" x14ac:dyDescent="0.2">
      <c r="A10" s="308" t="s">
        <v>448</v>
      </c>
      <c r="B10" s="308"/>
      <c r="C10" s="336" t="s">
        <v>61</v>
      </c>
      <c r="D10" s="338"/>
      <c r="E10" s="97"/>
      <c r="H10" s="41" t="str">
        <f>IF(( AND($C$10="x",$E$10="x") ),"(*) Marcar solo un valor: Si o No","")</f>
        <v/>
      </c>
      <c r="S10" s="67">
        <v>204</v>
      </c>
      <c r="V10" s="1"/>
    </row>
    <row r="11" spans="1:22" ht="26.25" customHeight="1" x14ac:dyDescent="0.2">
      <c r="A11" s="308" t="s">
        <v>449</v>
      </c>
      <c r="B11" s="308"/>
      <c r="C11" s="336" t="s">
        <v>61</v>
      </c>
      <c r="D11" s="338"/>
      <c r="E11" s="97"/>
      <c r="H11" s="41" t="str">
        <f>IF(( AND($C$11="x",$E$11="x") ),"(*) Marcar solo un valor: Si o No","")</f>
        <v/>
      </c>
      <c r="S11" s="67">
        <v>205</v>
      </c>
      <c r="V11" s="1"/>
    </row>
    <row r="12" spans="1:22" ht="26.25" customHeight="1" x14ac:dyDescent="0.2">
      <c r="A12" s="296" t="s">
        <v>450</v>
      </c>
      <c r="B12" s="298"/>
      <c r="C12" s="336" t="s">
        <v>61</v>
      </c>
      <c r="D12" s="338"/>
      <c r="E12" s="97"/>
      <c r="H12" s="41" t="str">
        <f>IF(( AND($C$12="x",$E$12="x") ),"(*) Marcar solo un valor: Si o No","")</f>
        <v/>
      </c>
      <c r="S12" s="67">
        <v>547</v>
      </c>
      <c r="V12" s="1"/>
    </row>
    <row r="13" spans="1:22" ht="51.75" customHeight="1" x14ac:dyDescent="0.2">
      <c r="A13" s="308" t="s">
        <v>451</v>
      </c>
      <c r="B13" s="308"/>
      <c r="C13" s="336" t="s">
        <v>61</v>
      </c>
      <c r="D13" s="338"/>
      <c r="E13" s="97"/>
      <c r="H13" s="41" t="str">
        <f>IF(( AND($C$13="x",$E$13="x") ),"(*) Marcar solo un valor: Si o No","")</f>
        <v/>
      </c>
      <c r="S13" s="67">
        <v>206</v>
      </c>
      <c r="V13" s="1"/>
    </row>
    <row r="14" spans="1:22" ht="39" customHeight="1" x14ac:dyDescent="0.2">
      <c r="A14" s="287" t="s">
        <v>452</v>
      </c>
      <c r="B14" s="289"/>
      <c r="C14" s="336" t="s">
        <v>61</v>
      </c>
      <c r="D14" s="338"/>
      <c r="E14" s="97"/>
      <c r="H14" s="41" t="str">
        <f>IF(( AND($C$14="x",$E$14="x") ),"(*) Marcar solo un valor: Si o No","")</f>
        <v/>
      </c>
      <c r="S14" s="67">
        <v>207</v>
      </c>
      <c r="V14" s="1"/>
    </row>
    <row r="15" spans="1:22" ht="39" customHeight="1" x14ac:dyDescent="0.2">
      <c r="A15" s="296" t="s">
        <v>453</v>
      </c>
      <c r="B15" s="298"/>
      <c r="C15" s="336" t="s">
        <v>61</v>
      </c>
      <c r="D15" s="338"/>
      <c r="E15" s="97"/>
      <c r="H15" s="41" t="str">
        <f>IF(( AND($C$15="x",$E$15="x") ),"(*) Marcar solo un valor: Si o No","")</f>
        <v/>
      </c>
      <c r="S15" s="67">
        <v>560</v>
      </c>
      <c r="V15" s="1"/>
    </row>
    <row r="16" spans="1:22" ht="32.1" customHeight="1" x14ac:dyDescent="0.2">
      <c r="A16" s="296" t="s">
        <v>454</v>
      </c>
      <c r="B16" s="298"/>
      <c r="C16" s="336" t="s">
        <v>61</v>
      </c>
      <c r="D16" s="338"/>
      <c r="E16" s="97"/>
      <c r="H16" s="41" t="str">
        <f>IF(( AND($C$16="x",$E$16="x") ),"(*) Marcar solo un valor: Si o No","")</f>
        <v/>
      </c>
      <c r="S16" s="67">
        <v>561</v>
      </c>
      <c r="V16" s="1"/>
    </row>
    <row r="17" spans="1:22" ht="22.5" customHeight="1" x14ac:dyDescent="0.2">
      <c r="A17" s="308" t="s">
        <v>125</v>
      </c>
      <c r="B17" s="308"/>
      <c r="C17" s="216"/>
      <c r="D17" s="217"/>
      <c r="E17" s="218"/>
      <c r="S17" s="67">
        <v>208</v>
      </c>
      <c r="V17" s="1"/>
    </row>
  </sheetData>
  <sheetProtection algorithmName="SHA-512" hashValue="jEobNnES3JLAgqcjfYjhreFpOwShu1L7uussh61LomuBKFMhqdOEehvzueX0DxshkrDgnH0YqxRlV3lFtFAGgA==" saltValue="b569oxnap6lqEuqxqsr9qw==" spinCount="100000" sheet="1" objects="1" scenarios="1" formatRows="0"/>
  <mergeCells count="26">
    <mergeCell ref="A1:E1"/>
    <mergeCell ref="A3:E3"/>
    <mergeCell ref="A7:E7"/>
    <mergeCell ref="A6:E6"/>
    <mergeCell ref="A8:B8"/>
    <mergeCell ref="D5:E5"/>
    <mergeCell ref="D4:E4"/>
    <mergeCell ref="C8:D8"/>
    <mergeCell ref="C9:D9"/>
    <mergeCell ref="A9:B9"/>
    <mergeCell ref="A10:B10"/>
    <mergeCell ref="A11:B11"/>
    <mergeCell ref="A13:B13"/>
    <mergeCell ref="A12:B12"/>
    <mergeCell ref="A14:B14"/>
    <mergeCell ref="A17:B17"/>
    <mergeCell ref="C17:E17"/>
    <mergeCell ref="C10:D10"/>
    <mergeCell ref="C11:D11"/>
    <mergeCell ref="C13:D13"/>
    <mergeCell ref="C14:D14"/>
    <mergeCell ref="A15:B15"/>
    <mergeCell ref="C15:D15"/>
    <mergeCell ref="A16:B16"/>
    <mergeCell ref="C16:D16"/>
    <mergeCell ref="C12:D12"/>
  </mergeCells>
  <dataValidations count="3">
    <dataValidation type="textLength" allowBlank="1" showErrorMessage="1" error="Cantidad de caracteres NO valido." sqref="D5:E5" xr:uid="{00000000-0002-0000-1300-000000000000}">
      <formula1>Explicacion_LongMinimo</formula1>
      <formula2>Explicacion_LongMaximo</formula2>
    </dataValidation>
    <dataValidation type="custom" allowBlank="1" showDropDown="1" showInputMessage="1" showErrorMessage="1" error="Valor NO Válido." prompt="Ingrese &quot;X&quot;" sqref="B5:C5 E9:E16" xr:uid="{00000000-0002-0000-1300-000001000000}">
      <formula1>COUNTIF(Respuesta_SINO,TRIM(CELL("contents")))=1</formula1>
    </dataValidation>
    <dataValidation type="custom" allowBlank="1" showDropDown="1" showInputMessage="1" showErrorMessage="1" error="Valor NO Valido." prompt="Ingrese &quot;X&quot;" sqref="C9:D16" xr:uid="{00000000-0002-0000-1300-000002000000}">
      <formula1>COUNTIF(Respuesta_SINO,TRIM(CELL("contents")))=1</formula1>
    </dataValidation>
  </dataValidations>
  <hyperlinks>
    <hyperlink ref="H3" location="Principal!A1" display="Volver al Indice" xr:uid="{00000000-0004-0000-1300-000000000000}"/>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dimension ref="A1:X20"/>
  <sheetViews>
    <sheetView zoomScale="85" zoomScaleNormal="85" workbookViewId="0">
      <selection activeCell="L18" sqref="L18"/>
    </sheetView>
  </sheetViews>
  <sheetFormatPr baseColWidth="10" defaultColWidth="11.42578125" defaultRowHeight="12.75" x14ac:dyDescent="0.2"/>
  <cols>
    <col min="1" max="1" width="13.85546875" style="1" customWidth="1"/>
    <col min="2" max="2" width="23.5703125" style="1" customWidth="1"/>
    <col min="3" max="3" width="3.85546875" style="1" customWidth="1"/>
    <col min="4" max="5" width="5.140625" style="1" customWidth="1"/>
    <col min="6" max="6" width="4.5703125" style="1" customWidth="1"/>
    <col min="7" max="7" width="12" style="1" customWidth="1"/>
    <col min="8" max="8" width="8" style="1" customWidth="1"/>
    <col min="9" max="9" width="9.42578125" style="1" customWidth="1"/>
    <col min="10" max="10" width="4.140625" style="1" customWidth="1"/>
    <col min="11" max="11" width="5.42578125" style="1" bestFit="1" customWidth="1"/>
    <col min="12" max="12" width="46.140625" style="41" customWidth="1"/>
    <col min="13" max="16" width="3.42578125" style="1" customWidth="1"/>
    <col min="17" max="18" width="3.5703125" style="1" customWidth="1"/>
    <col min="19" max="20" width="4.5703125" style="67" customWidth="1"/>
    <col min="21" max="21" width="2.42578125" style="67" customWidth="1"/>
    <col min="22" max="22" width="2.5703125" style="67" customWidth="1"/>
    <col min="23" max="23" width="4" style="67" bestFit="1" customWidth="1"/>
    <col min="24" max="24" width="2.5703125" style="67" customWidth="1"/>
    <col min="25" max="16384" width="11.42578125" style="1"/>
  </cols>
  <sheetData>
    <row r="1" spans="1:24" ht="15" x14ac:dyDescent="0.2">
      <c r="A1" s="270" t="s">
        <v>18</v>
      </c>
      <c r="B1" s="270"/>
      <c r="C1" s="270"/>
      <c r="D1" s="270"/>
      <c r="E1" s="270"/>
      <c r="F1" s="270"/>
      <c r="G1" s="270"/>
      <c r="H1" s="270"/>
      <c r="I1" s="270"/>
      <c r="L1" s="93" t="str">
        <f>'15'!A1</f>
        <v xml:space="preserve">PILAR III: EL DIRECTORIO Y LA ALTA GERENCIA </v>
      </c>
      <c r="U1" s="67">
        <v>3</v>
      </c>
    </row>
    <row r="2" spans="1:24" hidden="1" x14ac:dyDescent="0.2">
      <c r="A2" s="71" t="s">
        <v>2</v>
      </c>
      <c r="B2" s="71"/>
      <c r="C2" s="71"/>
      <c r="D2" s="71" t="s">
        <v>2</v>
      </c>
      <c r="E2" s="71" t="s">
        <v>2</v>
      </c>
      <c r="F2" s="71" t="s">
        <v>2</v>
      </c>
      <c r="G2" s="71" t="s">
        <v>2</v>
      </c>
      <c r="H2" s="71" t="s">
        <v>2</v>
      </c>
      <c r="I2" s="71" t="s">
        <v>2</v>
      </c>
      <c r="J2" s="71" t="s">
        <v>2</v>
      </c>
      <c r="K2" s="71" t="s">
        <v>2</v>
      </c>
      <c r="L2" s="71" t="s">
        <v>2</v>
      </c>
      <c r="M2" s="71" t="s">
        <v>2</v>
      </c>
      <c r="N2" s="71" t="s">
        <v>2</v>
      </c>
      <c r="O2" s="71" t="s">
        <v>2</v>
      </c>
      <c r="P2" s="71" t="s">
        <v>2</v>
      </c>
    </row>
    <row r="3" spans="1:24" ht="15" customHeight="1" x14ac:dyDescent="0.25">
      <c r="A3" s="391" t="s">
        <v>455</v>
      </c>
      <c r="B3" s="391"/>
      <c r="C3" s="391"/>
      <c r="D3" s="391"/>
      <c r="E3" s="391"/>
      <c r="F3" s="391"/>
      <c r="G3" s="391"/>
      <c r="H3" s="391"/>
      <c r="I3" s="391"/>
      <c r="J3"/>
      <c r="L3" s="92" t="s">
        <v>53</v>
      </c>
      <c r="U3" s="67">
        <f>SUM(V:V)</f>
        <v>3</v>
      </c>
    </row>
    <row r="4" spans="1:24" x14ac:dyDescent="0.2">
      <c r="A4" s="240"/>
      <c r="B4" s="240"/>
      <c r="C4" s="240"/>
      <c r="D4" s="241"/>
      <c r="E4" s="98" t="s">
        <v>56</v>
      </c>
      <c r="F4" s="98" t="s">
        <v>57</v>
      </c>
      <c r="G4" s="286" t="s">
        <v>58</v>
      </c>
      <c r="H4" s="286"/>
      <c r="I4" s="286"/>
      <c r="K4" s="54" t="s">
        <v>59</v>
      </c>
    </row>
    <row r="5" spans="1:24" ht="36" customHeight="1" x14ac:dyDescent="0.2">
      <c r="A5" s="244" t="s">
        <v>456</v>
      </c>
      <c r="B5" s="245"/>
      <c r="C5" s="245"/>
      <c r="D5" s="246"/>
      <c r="E5" s="97"/>
      <c r="F5" s="97" t="s">
        <v>61</v>
      </c>
      <c r="G5" s="317" t="s">
        <v>457</v>
      </c>
      <c r="H5" s="317"/>
      <c r="I5" s="317"/>
      <c r="K5" s="55" t="str">
        <f>CONCATENATE("(",LEN(G5),")")</f>
        <v>(93)</v>
      </c>
      <c r="L5" s="53"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67">
        <v>76</v>
      </c>
      <c r="V5" s="68">
        <f>IF( AND(E5="",F5=""),0,IF(AND(F5&lt;&gt;"",G5=""),0,1))</f>
        <v>1</v>
      </c>
      <c r="W5" s="1"/>
      <c r="X5" s="68"/>
    </row>
    <row r="6" spans="1:24" ht="7.5" customHeight="1" x14ac:dyDescent="0.2">
      <c r="A6" s="109"/>
      <c r="B6" s="109"/>
      <c r="C6" s="109"/>
      <c r="D6" s="109"/>
      <c r="E6" s="109"/>
      <c r="F6" s="109"/>
      <c r="G6" s="109"/>
      <c r="H6" s="109"/>
      <c r="I6" s="109"/>
    </row>
    <row r="7" spans="1:24" ht="41.25" customHeight="1" x14ac:dyDescent="0.25">
      <c r="A7" s="316" t="s">
        <v>458</v>
      </c>
      <c r="B7" s="316"/>
      <c r="C7" s="316"/>
      <c r="D7" s="316"/>
      <c r="E7" s="316"/>
      <c r="F7" s="316"/>
      <c r="G7" s="316"/>
      <c r="H7" s="316"/>
      <c r="I7" s="316"/>
      <c r="J7"/>
      <c r="K7" s="58" t="s">
        <v>78</v>
      </c>
      <c r="L7" s="62" t="s">
        <v>79</v>
      </c>
      <c r="S7" s="67">
        <v>367</v>
      </c>
      <c r="W7" s="1"/>
    </row>
    <row r="8" spans="1:24" ht="45.75" customHeight="1" x14ac:dyDescent="0.2">
      <c r="A8" s="408" t="s">
        <v>459</v>
      </c>
      <c r="B8" s="409"/>
      <c r="C8" s="409"/>
      <c r="D8" s="409"/>
      <c r="E8" s="409"/>
      <c r="F8" s="409"/>
      <c r="G8" s="409"/>
      <c r="H8" s="409"/>
      <c r="I8" s="410"/>
    </row>
    <row r="9" spans="1:24" ht="14.25" customHeight="1" x14ac:dyDescent="0.2">
      <c r="A9" s="408"/>
      <c r="B9" s="409"/>
      <c r="C9" s="409"/>
      <c r="D9" s="409"/>
      <c r="E9" s="409"/>
      <c r="F9" s="409"/>
      <c r="G9" s="409"/>
      <c r="H9" s="409"/>
      <c r="I9" s="410"/>
      <c r="J9" s="30"/>
      <c r="L9" s="1"/>
    </row>
    <row r="10" spans="1:24" x14ac:dyDescent="0.2">
      <c r="A10" s="408"/>
      <c r="B10" s="409"/>
      <c r="C10" s="409"/>
      <c r="D10" s="409"/>
      <c r="E10" s="409"/>
      <c r="F10" s="409"/>
      <c r="G10" s="409"/>
      <c r="H10" s="409"/>
      <c r="I10" s="410"/>
      <c r="L10" s="1"/>
      <c r="M10" s="41"/>
    </row>
    <row r="11" spans="1:24" x14ac:dyDescent="0.2">
      <c r="A11" s="408"/>
      <c r="B11" s="409"/>
      <c r="C11" s="409"/>
      <c r="D11" s="409"/>
      <c r="E11" s="409"/>
      <c r="F11" s="409"/>
      <c r="G11" s="409"/>
      <c r="H11" s="409"/>
      <c r="I11" s="410"/>
      <c r="L11" s="1"/>
      <c r="M11" s="41"/>
    </row>
    <row r="12" spans="1:24" x14ac:dyDescent="0.2">
      <c r="A12" s="408"/>
      <c r="B12" s="409"/>
      <c r="C12" s="409"/>
      <c r="D12" s="409"/>
      <c r="E12" s="409"/>
      <c r="F12" s="409"/>
      <c r="G12" s="409"/>
      <c r="H12" s="409"/>
      <c r="I12" s="410"/>
      <c r="L12" s="1"/>
      <c r="M12" s="41"/>
    </row>
    <row r="13" spans="1:24" ht="22.5" x14ac:dyDescent="0.2">
      <c r="A13" s="373"/>
      <c r="B13" s="373"/>
      <c r="C13" s="373"/>
      <c r="D13" s="373"/>
      <c r="E13" s="373"/>
      <c r="F13" s="373"/>
      <c r="G13" s="373"/>
      <c r="H13" s="373"/>
      <c r="I13" s="373"/>
      <c r="K13" s="63" t="s">
        <v>84</v>
      </c>
      <c r="L13" s="61" t="s">
        <v>85</v>
      </c>
      <c r="S13" s="67">
        <v>0</v>
      </c>
    </row>
    <row r="14" spans="1:24" ht="15" x14ac:dyDescent="0.25">
      <c r="A14" s="391" t="s">
        <v>460</v>
      </c>
      <c r="B14" s="391"/>
      <c r="C14" s="391"/>
      <c r="D14" s="391"/>
      <c r="E14" s="391"/>
      <c r="F14" s="391"/>
      <c r="G14" s="391"/>
      <c r="H14" s="391"/>
      <c r="I14" s="391"/>
      <c r="J14"/>
    </row>
    <row r="15" spans="1:24" ht="26.25" customHeight="1" x14ac:dyDescent="0.2">
      <c r="A15" s="240"/>
      <c r="B15" s="240"/>
      <c r="C15" s="240"/>
      <c r="D15" s="241"/>
      <c r="E15" s="98" t="s">
        <v>56</v>
      </c>
      <c r="F15" s="98" t="s">
        <v>57</v>
      </c>
      <c r="G15" s="286" t="s">
        <v>58</v>
      </c>
      <c r="H15" s="286"/>
      <c r="I15" s="286"/>
      <c r="K15" s="54" t="s">
        <v>59</v>
      </c>
    </row>
    <row r="16" spans="1:24" ht="84.75" customHeight="1" x14ac:dyDescent="0.2">
      <c r="A16" s="299" t="s">
        <v>461</v>
      </c>
      <c r="B16" s="299"/>
      <c r="C16" s="299"/>
      <c r="D16" s="299"/>
      <c r="E16" s="97"/>
      <c r="F16" s="97" t="s">
        <v>61</v>
      </c>
      <c r="G16" s="317" t="s">
        <v>462</v>
      </c>
      <c r="H16" s="317"/>
      <c r="I16" s="317"/>
      <c r="K16" s="55" t="str">
        <f>CONCATENATE("(",LEN(G16),")")</f>
        <v>(234)</v>
      </c>
      <c r="L16" s="53" t="str">
        <f>IF(( AND(E16="x",F16="x") ),"(*) Marcar solo un valor: Si o No",IF(AND(F16="x",LEN(G16)=0),"(*) Completar la celda de explicación",
CONCATENATE("(Si/No) Marcar con 'X' solo uno de los campos. (Explicación) Longitud Máxima de ",Explicacion_LongMaximo," caracteres")))</f>
        <v>(Si/No) Marcar con 'X' solo uno de los campos. (Explicación) Longitud Máxima de 1000 caracteres</v>
      </c>
      <c r="S16" s="67">
        <v>77</v>
      </c>
      <c r="V16" s="68">
        <f>IF( AND(E16="",F16=""),0,IF(AND(F16&lt;&gt;"",G16=""),0,1))</f>
        <v>1</v>
      </c>
      <c r="W16" s="1"/>
      <c r="X16" s="68"/>
    </row>
    <row r="17" spans="1:24" ht="96.75" customHeight="1" x14ac:dyDescent="0.2">
      <c r="A17" s="299" t="s">
        <v>463</v>
      </c>
      <c r="B17" s="299"/>
      <c r="C17" s="299"/>
      <c r="D17" s="299"/>
      <c r="E17" s="97"/>
      <c r="F17" s="97" t="s">
        <v>61</v>
      </c>
      <c r="G17" s="317" t="s">
        <v>464</v>
      </c>
      <c r="H17" s="317"/>
      <c r="I17" s="317"/>
      <c r="K17" s="55" t="str">
        <f>CONCATENATE("(",LEN(G17),")")</f>
        <v>(290)</v>
      </c>
      <c r="L17" s="53" t="str">
        <f>IF(( AND(E17="x",F17="x") ),"(*) Marcar solo un valor: Si o No",IF(AND(F17="x",LEN(G17)=0),"(*) Completar la celda de explicación",
CONCATENATE("(Si/No) Marcar con 'X' solo uno de los campos. (Explicación) Longitud Máxima de ",Explicacion_LongMaximo," caracteres")))</f>
        <v>(Si/No) Marcar con 'X' solo uno de los campos. (Explicación) Longitud Máxima de 1000 caracteres</v>
      </c>
      <c r="S17" s="67">
        <v>78</v>
      </c>
      <c r="V17" s="68">
        <f>IF( AND(E17="",F17=""),0,IF(AND(F17&lt;&gt;"",G17=""),0,1))</f>
        <v>1</v>
      </c>
      <c r="W17" s="1"/>
      <c r="X17" s="68"/>
    </row>
    <row r="18" spans="1:24" ht="8.25" customHeight="1" x14ac:dyDescent="0.25">
      <c r="A18" s="28"/>
      <c r="B18" s="28"/>
      <c r="C18" s="28"/>
      <c r="D18" s="28"/>
      <c r="E18" s="4"/>
      <c r="F18" s="4"/>
      <c r="G18" s="4"/>
    </row>
    <row r="19" spans="1:24" ht="28.5" customHeight="1" x14ac:dyDescent="0.25">
      <c r="A19" s="271" t="s">
        <v>465</v>
      </c>
      <c r="B19" s="271"/>
      <c r="C19" s="271"/>
      <c r="D19" s="271"/>
      <c r="E19" s="271"/>
      <c r="F19" s="271"/>
      <c r="G19" s="271"/>
      <c r="H19" s="271"/>
      <c r="I19" s="271"/>
      <c r="J19"/>
    </row>
    <row r="20" spans="1:24" x14ac:dyDescent="0.2">
      <c r="B20" s="22" t="s">
        <v>466</v>
      </c>
      <c r="C20" s="165"/>
      <c r="E20" s="22" t="s">
        <v>57</v>
      </c>
      <c r="F20" s="158" t="s">
        <v>61</v>
      </c>
      <c r="L20" s="41" t="str">
        <f>IF(( AND(C20="x",F20="x") ),"(*) Marcar solo un valor: Si o No","")</f>
        <v/>
      </c>
      <c r="S20" s="67">
        <v>368</v>
      </c>
      <c r="W20" s="1"/>
    </row>
  </sheetData>
  <sheetProtection algorithmName="SHA-512" hashValue="lnQsOnykDAcS/Zi78j3xR8DHzJLm+zBB/BWr3n65gFnpTeGM2r28zr4MFk1MPyb29oqscGsRYfkm+xP1c2//JA==" saltValue="2Ci9JDqREf0B8201stTQXw==" spinCount="100000" sheet="1" objects="1" scenarios="1" formatCells="0" formatRows="0" insertRows="0"/>
  <mergeCells count="21">
    <mergeCell ref="A19:I19"/>
    <mergeCell ref="A7:I7"/>
    <mergeCell ref="A9:I9"/>
    <mergeCell ref="A8:I8"/>
    <mergeCell ref="A10:I10"/>
    <mergeCell ref="A11:I11"/>
    <mergeCell ref="A12:I12"/>
    <mergeCell ref="A16:D16"/>
    <mergeCell ref="A17:D17"/>
    <mergeCell ref="G15:I15"/>
    <mergeCell ref="G16:I16"/>
    <mergeCell ref="G17:I17"/>
    <mergeCell ref="A13:I13"/>
    <mergeCell ref="A14:I14"/>
    <mergeCell ref="A15:D15"/>
    <mergeCell ref="A1:I1"/>
    <mergeCell ref="A3:I3"/>
    <mergeCell ref="A4:D4"/>
    <mergeCell ref="G4:I4"/>
    <mergeCell ref="G5:I5"/>
    <mergeCell ref="A5:D5"/>
  </mergeCells>
  <dataValidations count="3">
    <dataValidation type="textLength" allowBlank="1" showErrorMessage="1" error="Cantidad de caracteres NO valido." sqref="G16:I17 G5:I5" xr:uid="{00000000-0002-0000-1400-000000000000}">
      <formula1>Explicacion_LongMinimo</formula1>
      <formula2>Explicacion_LongMaximo</formula2>
    </dataValidation>
    <dataValidation type="custom" allowBlank="1" showDropDown="1" showInputMessage="1" showErrorMessage="1" error="Valor NO Válido." prompt="Ingrese &quot;X&quot;" sqref="E5:F5 E16:F17" xr:uid="{00000000-0002-0000-1400-000001000000}">
      <formula1>COUNTIF(Respuesta_SINO,TRIM(CELL("contents")))=1</formula1>
    </dataValidation>
    <dataValidation type="custom" allowBlank="1" showInputMessage="1" showErrorMessage="1" error="Valor NO Válido." prompt="Ingrese &quot;X&quot;" sqref="C20 F20" xr:uid="{00000000-0002-0000-1400-000002000000}">
      <formula1>COUNTIF(Respuesta_SINO,TRIM(CELL("contents")))=1</formula1>
    </dataValidation>
  </dataValidations>
  <hyperlinks>
    <hyperlink ref="L3" location="Principal!A1" display="Volver al Indice" xr:uid="{00000000-0004-0000-1400-000000000000}"/>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V49"/>
  <sheetViews>
    <sheetView topLeftCell="A36" zoomScale="115" zoomScaleNormal="115" workbookViewId="0">
      <selection activeCell="A39" sqref="A39:H39"/>
    </sheetView>
  </sheetViews>
  <sheetFormatPr baseColWidth="10" defaultColWidth="11.42578125" defaultRowHeight="12.75" x14ac:dyDescent="0.2"/>
  <cols>
    <col min="1" max="1" width="2.5703125" style="1" customWidth="1"/>
    <col min="2" max="2" width="24.42578125" style="1" customWidth="1"/>
    <col min="3" max="3" width="10.42578125" style="1" customWidth="1"/>
    <col min="4" max="4" width="8.140625" style="1" customWidth="1"/>
    <col min="5" max="5" width="8.42578125" style="1" customWidth="1"/>
    <col min="6" max="6" width="10.140625" style="1" customWidth="1"/>
    <col min="7" max="7" width="13.5703125" style="1" customWidth="1"/>
    <col min="8" max="8" width="7.42578125" style="1" customWidth="1"/>
    <col min="9" max="9" width="7.5703125" style="1" customWidth="1"/>
    <col min="10" max="10" width="5.42578125" style="1" bestFit="1" customWidth="1"/>
    <col min="11" max="11" width="46.42578125" style="41" customWidth="1"/>
    <col min="12" max="15" width="3.42578125" style="1" customWidth="1"/>
    <col min="16" max="18" width="4.5703125" style="1" customWidth="1"/>
    <col min="19" max="19" width="4" style="67" bestFit="1" customWidth="1"/>
    <col min="20" max="20" width="4.5703125" style="67" customWidth="1"/>
    <col min="21" max="21" width="4" style="67" bestFit="1" customWidth="1"/>
    <col min="22" max="22" width="2.140625" style="67" customWidth="1"/>
    <col min="23" max="23" width="4.5703125" style="1" customWidth="1"/>
    <col min="24" max="16384" width="11.42578125" style="1"/>
  </cols>
  <sheetData>
    <row r="1" spans="1:22" ht="15" x14ac:dyDescent="0.2">
      <c r="A1" s="270" t="s">
        <v>20</v>
      </c>
      <c r="B1" s="270"/>
      <c r="C1" s="270"/>
      <c r="D1" s="270"/>
      <c r="E1" s="270"/>
      <c r="F1" s="270"/>
      <c r="G1" s="270"/>
      <c r="H1" s="270"/>
      <c r="K1" s="93" t="str">
        <f>'15'!A1</f>
        <v xml:space="preserve">PILAR III: EL DIRECTORIO Y LA ALTA GERENCIA </v>
      </c>
      <c r="U1" s="67">
        <v>5</v>
      </c>
    </row>
    <row r="2" spans="1:22" hidden="1" x14ac:dyDescent="0.2">
      <c r="A2" s="71" t="s">
        <v>2</v>
      </c>
      <c r="B2" s="71" t="s">
        <v>2</v>
      </c>
      <c r="C2" s="71" t="s">
        <v>2</v>
      </c>
      <c r="D2" s="71" t="s">
        <v>2</v>
      </c>
      <c r="E2" s="71" t="s">
        <v>2</v>
      </c>
      <c r="F2" s="71" t="s">
        <v>2</v>
      </c>
      <c r="G2" s="71" t="s">
        <v>2</v>
      </c>
      <c r="H2" s="71" t="s">
        <v>2</v>
      </c>
      <c r="I2" s="71" t="s">
        <v>2</v>
      </c>
      <c r="J2" s="71" t="s">
        <v>2</v>
      </c>
      <c r="K2" s="71" t="s">
        <v>2</v>
      </c>
      <c r="L2" s="71" t="s">
        <v>2</v>
      </c>
      <c r="M2" s="71" t="s">
        <v>2</v>
      </c>
      <c r="N2" s="71" t="s">
        <v>2</v>
      </c>
    </row>
    <row r="3" spans="1:22" ht="15" customHeight="1" x14ac:dyDescent="0.25">
      <c r="A3" s="391" t="s">
        <v>467</v>
      </c>
      <c r="B3" s="391"/>
      <c r="C3" s="391"/>
      <c r="D3" s="391"/>
      <c r="E3" s="391"/>
      <c r="F3" s="391"/>
      <c r="G3" s="391"/>
      <c r="H3" s="391"/>
      <c r="I3"/>
      <c r="K3" s="92" t="s">
        <v>53</v>
      </c>
      <c r="U3" s="67">
        <f>SUM(V:V)</f>
        <v>5</v>
      </c>
    </row>
    <row r="4" spans="1:22" x14ac:dyDescent="0.2">
      <c r="A4" s="240"/>
      <c r="B4" s="240"/>
      <c r="C4" s="241"/>
      <c r="D4" s="98" t="s">
        <v>56</v>
      </c>
      <c r="E4" s="98" t="s">
        <v>57</v>
      </c>
      <c r="F4" s="294" t="s">
        <v>58</v>
      </c>
      <c r="G4" s="363"/>
      <c r="H4" s="295"/>
      <c r="J4" s="54" t="s">
        <v>59</v>
      </c>
    </row>
    <row r="5" spans="1:22" ht="48" customHeight="1" x14ac:dyDescent="0.2">
      <c r="A5" s="250" t="s">
        <v>468</v>
      </c>
      <c r="B5" s="251"/>
      <c r="C5" s="252"/>
      <c r="D5" s="97" t="s">
        <v>61</v>
      </c>
      <c r="E5" s="97"/>
      <c r="F5" s="216" t="s">
        <v>469</v>
      </c>
      <c r="G5" s="217"/>
      <c r="H5" s="218"/>
      <c r="J5" s="55" t="str">
        <f>CONCATENATE("(",LEN(F5),")")</f>
        <v>(80)</v>
      </c>
      <c r="K5" s="53" t="str">
        <f>IF(( AND(D5="x",E5="x") ),"(*) Marcar solo un valor: Si o No",IF(AND(E5="x",LEN(F5)=0),"(*) Completar la celda de explicación",
CONCATENATE("(Si/No) Marcar con 'X' solo uno de los campos. (Explicación) Longitud Máxima de ",Explicacion_LongMaximo," caracteres")))</f>
        <v>(Si/No) Marcar con 'X' solo uno de los campos. (Explicación) Longitud Máxima de 1000 caracteres</v>
      </c>
      <c r="S5" s="67">
        <v>79</v>
      </c>
      <c r="U5" s="1"/>
      <c r="V5" s="68">
        <f>IF( AND(D5="",E5=""),0,IF(AND(E5&lt;&gt;"",F5=""),0,1))</f>
        <v>1</v>
      </c>
    </row>
    <row r="6" spans="1:22" ht="9" customHeight="1" x14ac:dyDescent="0.25">
      <c r="A6" s="20"/>
      <c r="B6" s="20"/>
      <c r="C6" s="20"/>
      <c r="D6" s="4"/>
      <c r="E6" s="4"/>
      <c r="F6" s="4"/>
      <c r="G6" s="4"/>
      <c r="H6" s="4"/>
    </row>
    <row r="7" spans="1:22" ht="15" x14ac:dyDescent="0.25">
      <c r="A7" s="391" t="s">
        <v>470</v>
      </c>
      <c r="B7" s="391"/>
      <c r="C7" s="391"/>
      <c r="D7" s="391"/>
      <c r="E7" s="391"/>
      <c r="F7" s="391"/>
      <c r="G7" s="391"/>
      <c r="H7" s="391"/>
      <c r="I7"/>
    </row>
    <row r="8" spans="1:22" x14ac:dyDescent="0.2">
      <c r="A8" s="240"/>
      <c r="B8" s="240"/>
      <c r="C8" s="241"/>
      <c r="D8" s="98" t="s">
        <v>56</v>
      </c>
      <c r="E8" s="98" t="s">
        <v>57</v>
      </c>
      <c r="F8" s="294" t="s">
        <v>58</v>
      </c>
      <c r="G8" s="363"/>
      <c r="H8" s="295"/>
      <c r="J8" s="54" t="s">
        <v>59</v>
      </c>
    </row>
    <row r="9" spans="1:22" ht="79.5" customHeight="1" x14ac:dyDescent="0.2">
      <c r="A9" s="244" t="s">
        <v>471</v>
      </c>
      <c r="B9" s="245"/>
      <c r="C9" s="246"/>
      <c r="D9" s="97" t="s">
        <v>61</v>
      </c>
      <c r="E9" s="97"/>
      <c r="F9" s="216" t="s">
        <v>472</v>
      </c>
      <c r="G9" s="217"/>
      <c r="H9" s="218"/>
      <c r="J9" s="55" t="str">
        <f>CONCATENATE("(",LEN(F9),")")</f>
        <v>(211)</v>
      </c>
      <c r="K9" s="53" t="str">
        <f>IF(( AND(D9="x",E9="x") ),"(*) Marcar solo un valor: Si o No",IF(AND(E9="x",LEN(F9)=0),"(*) Completar la celda de explicación",
CONCATENATE("(Si/No) Marcar con 'X' solo uno de los campos. (Explicación) Longitud Máxima de ",Explicacion_LongMaximo," caracteres")))</f>
        <v>(Si/No) Marcar con 'X' solo uno de los campos. (Explicación) Longitud Máxima de 1000 caracteres</v>
      </c>
      <c r="S9" s="67">
        <v>80</v>
      </c>
      <c r="U9" s="1"/>
      <c r="V9" s="68">
        <f>IF( AND(D9="",E9=""),0,IF(AND(E9&lt;&gt;"",F9=""),0,1))</f>
        <v>1</v>
      </c>
    </row>
    <row r="10" spans="1:22" ht="31.5" customHeight="1" x14ac:dyDescent="0.25">
      <c r="A10" s="368" t="s">
        <v>473</v>
      </c>
      <c r="B10" s="368"/>
      <c r="C10" s="368"/>
      <c r="D10" s="368"/>
      <c r="E10" s="368"/>
      <c r="F10" s="368"/>
      <c r="G10" s="368"/>
      <c r="H10" s="368"/>
      <c r="I10"/>
    </row>
    <row r="11" spans="1:22" ht="15.75" customHeight="1" x14ac:dyDescent="0.25">
      <c r="A11" s="4"/>
      <c r="B11" s="287" t="s">
        <v>474</v>
      </c>
      <c r="C11" s="288"/>
      <c r="D11" s="288"/>
      <c r="E11" s="288"/>
      <c r="F11" s="288"/>
      <c r="G11" s="289"/>
      <c r="H11" s="77">
        <v>28</v>
      </c>
      <c r="S11" s="67">
        <v>218</v>
      </c>
      <c r="U11" s="1"/>
    </row>
    <row r="12" spans="1:22" ht="19.350000000000001" customHeight="1" x14ac:dyDescent="0.25">
      <c r="A12" s="4"/>
      <c r="B12" s="275" t="s">
        <v>475</v>
      </c>
      <c r="C12" s="276"/>
      <c r="D12" s="276"/>
      <c r="E12" s="276"/>
      <c r="F12" s="276"/>
      <c r="G12" s="277"/>
      <c r="H12" s="195">
        <v>0</v>
      </c>
      <c r="S12" s="67">
        <v>571</v>
      </c>
      <c r="U12" s="1"/>
    </row>
    <row r="13" spans="1:22" ht="27" customHeight="1" x14ac:dyDescent="0.25">
      <c r="A13" s="4"/>
      <c r="B13" s="296" t="s">
        <v>476</v>
      </c>
      <c r="C13" s="297"/>
      <c r="D13" s="297"/>
      <c r="E13" s="297"/>
      <c r="F13" s="297"/>
      <c r="G13" s="298"/>
      <c r="H13" s="195">
        <v>0</v>
      </c>
      <c r="S13" s="67">
        <v>572</v>
      </c>
      <c r="U13" s="1"/>
    </row>
    <row r="14" spans="1:22" ht="15.75" customHeight="1" x14ac:dyDescent="0.25">
      <c r="A14" s="4"/>
      <c r="B14" s="296" t="s">
        <v>477</v>
      </c>
      <c r="C14" s="297"/>
      <c r="D14" s="297"/>
      <c r="E14" s="297"/>
      <c r="F14" s="297"/>
      <c r="G14" s="298"/>
      <c r="H14" s="195">
        <v>0</v>
      </c>
      <c r="S14" s="67">
        <v>219</v>
      </c>
      <c r="U14" s="1"/>
    </row>
    <row r="15" spans="1:22" ht="15.75" customHeight="1" x14ac:dyDescent="0.25">
      <c r="A15" s="4"/>
      <c r="B15" s="296" t="s">
        <v>478</v>
      </c>
      <c r="C15" s="297"/>
      <c r="D15" s="297"/>
      <c r="E15" s="297"/>
      <c r="F15" s="297"/>
      <c r="G15" s="298"/>
      <c r="H15" s="195">
        <v>0</v>
      </c>
      <c r="S15" s="67">
        <v>220</v>
      </c>
      <c r="U15" s="1"/>
    </row>
    <row r="16" spans="1:22" ht="15.75" customHeight="1" x14ac:dyDescent="0.25">
      <c r="A16" s="4"/>
      <c r="B16" s="296" t="s">
        <v>479</v>
      </c>
      <c r="C16" s="297"/>
      <c r="D16" s="297"/>
      <c r="E16" s="297"/>
      <c r="F16" s="297"/>
      <c r="G16" s="298"/>
      <c r="H16" s="195">
        <v>0</v>
      </c>
      <c r="S16" s="67">
        <v>575</v>
      </c>
      <c r="U16" s="1"/>
    </row>
    <row r="17" spans="1:21" ht="26.25" customHeight="1" x14ac:dyDescent="0.25">
      <c r="A17" s="4"/>
      <c r="B17" s="287" t="s">
        <v>480</v>
      </c>
      <c r="C17" s="288"/>
      <c r="D17" s="288"/>
      <c r="E17" s="288"/>
      <c r="F17" s="288"/>
      <c r="G17" s="289"/>
      <c r="H17" s="195">
        <v>0</v>
      </c>
      <c r="S17" s="67">
        <v>221</v>
      </c>
      <c r="U17" s="1"/>
    </row>
    <row r="18" spans="1:21" ht="27.75" customHeight="1" x14ac:dyDescent="0.25">
      <c r="A18" s="4"/>
      <c r="B18" s="287" t="s">
        <v>481</v>
      </c>
      <c r="C18" s="288"/>
      <c r="D18" s="288"/>
      <c r="E18" s="288"/>
      <c r="F18" s="288"/>
      <c r="G18" s="289"/>
      <c r="H18" s="195">
        <v>0</v>
      </c>
      <c r="S18" s="67">
        <v>222</v>
      </c>
      <c r="U18" s="1"/>
    </row>
    <row r="19" spans="1:21" ht="36" customHeight="1" x14ac:dyDescent="0.25">
      <c r="A19" s="33"/>
      <c r="B19" s="418" t="s">
        <v>482</v>
      </c>
      <c r="C19" s="418"/>
      <c r="D19" s="418"/>
      <c r="E19" s="418"/>
      <c r="F19" s="418"/>
      <c r="G19" s="418"/>
      <c r="H19" s="418"/>
      <c r="R19"/>
    </row>
    <row r="20" spans="1:21" ht="39" customHeight="1" x14ac:dyDescent="0.25">
      <c r="A20" s="263" t="s">
        <v>483</v>
      </c>
      <c r="B20" s="263"/>
      <c r="C20" s="263"/>
      <c r="D20" s="263"/>
      <c r="E20" s="263"/>
      <c r="F20" s="263"/>
      <c r="G20" s="263"/>
      <c r="H20" s="263"/>
      <c r="I20"/>
    </row>
    <row r="21" spans="1:21" ht="44.45" customHeight="1" x14ac:dyDescent="0.2">
      <c r="A21" s="64"/>
      <c r="B21" s="147" t="s">
        <v>484</v>
      </c>
      <c r="C21" s="423" t="s">
        <v>485</v>
      </c>
      <c r="D21" s="423"/>
      <c r="E21" s="424" t="s">
        <v>486</v>
      </c>
      <c r="F21" s="420"/>
      <c r="G21" s="419" t="s">
        <v>487</v>
      </c>
      <c r="H21" s="420"/>
      <c r="J21" s="58" t="s">
        <v>78</v>
      </c>
      <c r="K21" s="62" t="s">
        <v>79</v>
      </c>
      <c r="S21" s="67">
        <v>578</v>
      </c>
      <c r="U21" s="1"/>
    </row>
    <row r="22" spans="1:21" ht="18.600000000000001" customHeight="1" x14ac:dyDescent="0.2">
      <c r="B22" s="122" t="s">
        <v>488</v>
      </c>
      <c r="C22" s="411">
        <v>28</v>
      </c>
      <c r="D22" s="412"/>
      <c r="E22" s="411">
        <v>28</v>
      </c>
      <c r="F22" s="412"/>
      <c r="G22" s="411">
        <v>100</v>
      </c>
      <c r="H22" s="412"/>
    </row>
    <row r="23" spans="1:21" ht="23.1" customHeight="1" x14ac:dyDescent="0.2">
      <c r="B23" s="122" t="s">
        <v>489</v>
      </c>
      <c r="C23" s="411">
        <v>28</v>
      </c>
      <c r="D23" s="412"/>
      <c r="E23" s="411">
        <v>28</v>
      </c>
      <c r="F23" s="412"/>
      <c r="G23" s="411">
        <v>100</v>
      </c>
      <c r="H23" s="412"/>
    </row>
    <row r="24" spans="1:21" ht="24" customHeight="1" x14ac:dyDescent="0.2">
      <c r="B24" s="122" t="s">
        <v>490</v>
      </c>
      <c r="C24" s="174">
        <v>28</v>
      </c>
      <c r="D24" s="175"/>
      <c r="E24" s="174">
        <v>28</v>
      </c>
      <c r="F24" s="175"/>
      <c r="G24" s="196">
        <v>100</v>
      </c>
      <c r="H24" s="197"/>
    </row>
    <row r="25" spans="1:21" ht="22.5" x14ac:dyDescent="0.2">
      <c r="B25" s="122" t="s">
        <v>491</v>
      </c>
      <c r="C25" s="174">
        <v>28</v>
      </c>
      <c r="D25" s="175"/>
      <c r="E25" s="174">
        <v>28</v>
      </c>
      <c r="F25" s="175"/>
      <c r="G25" s="174">
        <v>100</v>
      </c>
      <c r="H25" s="175"/>
    </row>
    <row r="26" spans="1:21" ht="22.5" x14ac:dyDescent="0.2">
      <c r="B26" s="122" t="s">
        <v>492</v>
      </c>
      <c r="C26" s="411">
        <v>28</v>
      </c>
      <c r="D26" s="412"/>
      <c r="E26" s="411">
        <v>28</v>
      </c>
      <c r="F26" s="412"/>
      <c r="G26" s="411">
        <v>100</v>
      </c>
      <c r="H26" s="412"/>
    </row>
    <row r="27" spans="1:21" ht="39.75" customHeight="1" x14ac:dyDescent="0.25">
      <c r="A27" s="263" t="s">
        <v>493</v>
      </c>
      <c r="B27" s="263"/>
      <c r="C27" s="263"/>
      <c r="D27" s="263"/>
      <c r="E27" s="263"/>
      <c r="F27" s="263"/>
      <c r="G27" s="263"/>
      <c r="H27" s="263"/>
      <c r="I27"/>
      <c r="J27" s="63" t="s">
        <v>84</v>
      </c>
      <c r="K27" s="61" t="s">
        <v>85</v>
      </c>
      <c r="S27" s="67">
        <v>0</v>
      </c>
    </row>
    <row r="28" spans="1:21" ht="39" customHeight="1" x14ac:dyDescent="0.25">
      <c r="A28" s="114"/>
      <c r="B28" s="148" t="s">
        <v>494</v>
      </c>
      <c r="C28" s="236" t="s">
        <v>495</v>
      </c>
      <c r="D28" s="367"/>
      <c r="E28" s="236" t="s">
        <v>496</v>
      </c>
      <c r="F28" s="367"/>
      <c r="G28" s="121"/>
      <c r="H28" s="121"/>
    </row>
    <row r="29" spans="1:21" ht="15" x14ac:dyDescent="0.25">
      <c r="A29" s="114"/>
      <c r="B29" s="97" t="s">
        <v>61</v>
      </c>
      <c r="C29" s="421"/>
      <c r="D29" s="422"/>
      <c r="E29" s="421"/>
      <c r="F29" s="422"/>
      <c r="G29" s="121"/>
      <c r="H29" s="121"/>
      <c r="K29" s="41" t="str">
        <f>IF(SUM(IF(B29="x",1,0),IF(C29="x",1,0),IF(E29="x",1,0)) &gt; 1,"(*) Marcar solo un valor","")</f>
        <v/>
      </c>
      <c r="S29" s="67">
        <v>579</v>
      </c>
      <c r="U29" s="1"/>
    </row>
    <row r="30" spans="1:21" ht="44.1" customHeight="1" x14ac:dyDescent="0.25">
      <c r="A30" s="263" t="s">
        <v>497</v>
      </c>
      <c r="B30" s="263"/>
      <c r="C30" s="263"/>
      <c r="D30" s="263"/>
      <c r="E30" s="263"/>
      <c r="F30" s="263"/>
      <c r="G30" s="263"/>
      <c r="H30" s="263"/>
      <c r="I30"/>
    </row>
    <row r="31" spans="1:21" ht="23.45" customHeight="1" x14ac:dyDescent="0.25">
      <c r="A31" s="64"/>
      <c r="B31" s="148" t="s">
        <v>498</v>
      </c>
      <c r="C31" s="236" t="s">
        <v>499</v>
      </c>
      <c r="D31" s="367"/>
      <c r="E31" s="236" t="s">
        <v>500</v>
      </c>
      <c r="F31" s="367"/>
      <c r="G31" s="149"/>
      <c r="H31" s="149"/>
    </row>
    <row r="32" spans="1:21" ht="15" x14ac:dyDescent="0.25">
      <c r="A32" s="114"/>
      <c r="B32" s="97"/>
      <c r="C32" s="421" t="s">
        <v>61</v>
      </c>
      <c r="D32" s="422"/>
      <c r="E32" s="421"/>
      <c r="F32" s="422"/>
      <c r="G32" s="121"/>
      <c r="H32" s="121"/>
      <c r="K32" s="41" t="str">
        <f>IF(SUM(IF(B32="x",1,0),IF(C32="x",1,0),IF(E32="x",1,0)) &gt; 1,"(*) Marcar solo un valor","")</f>
        <v/>
      </c>
      <c r="S32" s="67">
        <v>580</v>
      </c>
      <c r="U32" s="1"/>
    </row>
    <row r="33" spans="1:22" ht="15" x14ac:dyDescent="0.25">
      <c r="A33" s="25"/>
      <c r="B33" s="25"/>
      <c r="C33" s="25"/>
      <c r="D33" s="25"/>
      <c r="E33" s="25"/>
      <c r="F33" s="25"/>
      <c r="G33" s="25"/>
      <c r="H33" s="4"/>
    </row>
    <row r="34" spans="1:22" ht="15" x14ac:dyDescent="0.25">
      <c r="A34" s="391" t="s">
        <v>501</v>
      </c>
      <c r="B34" s="391"/>
      <c r="C34" s="391"/>
      <c r="D34" s="391"/>
      <c r="E34" s="391"/>
      <c r="F34" s="391"/>
      <c r="G34" s="391"/>
      <c r="H34" s="391"/>
      <c r="I34"/>
    </row>
    <row r="35" spans="1:22" x14ac:dyDescent="0.2">
      <c r="A35" s="240"/>
      <c r="B35" s="240"/>
      <c r="C35" s="241"/>
      <c r="D35" s="98" t="s">
        <v>56</v>
      </c>
      <c r="E35" s="98" t="s">
        <v>57</v>
      </c>
      <c r="F35" s="294" t="s">
        <v>58</v>
      </c>
      <c r="G35" s="363"/>
      <c r="H35" s="295"/>
      <c r="J35" s="54" t="s">
        <v>59</v>
      </c>
    </row>
    <row r="36" spans="1:22" ht="57" customHeight="1" x14ac:dyDescent="0.2">
      <c r="A36" s="250" t="s">
        <v>502</v>
      </c>
      <c r="B36" s="251"/>
      <c r="C36" s="252"/>
      <c r="D36" s="97" t="s">
        <v>61</v>
      </c>
      <c r="E36" s="97"/>
      <c r="F36" s="216" t="s">
        <v>503</v>
      </c>
      <c r="G36" s="217"/>
      <c r="H36" s="218"/>
      <c r="J36" s="55" t="str">
        <f>CONCATENATE("(",LEN(F36),")")</f>
        <v>(169)</v>
      </c>
      <c r="K36" s="53" t="str">
        <f>IF(( AND(D36="x",E36="x") ),"(*) Marcar solo un valor: Si o No",IF(AND(E36="x",LEN(F36)=0),"(*) Completar la celda de explicación",
CONCATENATE("(Si/No) Marcar con 'X' solo uno de los campos. (Explicación) Longitud Máxima de ",Explicacion_LongMaximo," caracteres")))</f>
        <v>(Si/No) Marcar con 'X' solo uno de los campos. (Explicación) Longitud Máxima de 1000 caracteres</v>
      </c>
      <c r="S36" s="67">
        <v>581</v>
      </c>
      <c r="U36" s="1"/>
      <c r="V36" s="68">
        <f>IF( AND(D36="",E36=""),0,IF(AND(E36&lt;&gt;"",F36=""),0,1))</f>
        <v>1</v>
      </c>
    </row>
    <row r="37" spans="1:22" ht="44.45" customHeight="1" x14ac:dyDescent="0.2">
      <c r="A37" s="250" t="s">
        <v>504</v>
      </c>
      <c r="B37" s="251"/>
      <c r="C37" s="252"/>
      <c r="D37" s="158" t="s">
        <v>61</v>
      </c>
      <c r="E37" s="158"/>
      <c r="F37" s="291" t="s">
        <v>505</v>
      </c>
      <c r="G37" s="292"/>
      <c r="H37" s="293"/>
      <c r="J37" s="55" t="str">
        <f>CONCATENATE("(",LEN(F37),")")</f>
        <v>(64)</v>
      </c>
      <c r="K37" s="53" t="str">
        <f>IF(( AND(D37="x",E37="x") ),"(*) Marcar solo un valor: Si o No",IF(AND(E37="x",LEN(F37)=0),"(*) Completar la celda de explicación",
CONCATENATE("(Si/No) Marcar con 'X' solo uno de los campos. (Explicación) Longitud Máxima de ",Explicacion_LongMaximo," caracteres")))</f>
        <v>(Si/No) Marcar con 'X' solo uno de los campos. (Explicación) Longitud Máxima de 1000 caracteres</v>
      </c>
      <c r="S37" s="67">
        <v>582</v>
      </c>
      <c r="U37" s="1"/>
      <c r="V37" s="68">
        <f>IF( AND(D37="",E37=""),0,IF(AND(E37&lt;&gt;"",F37=""),0,1))</f>
        <v>1</v>
      </c>
    </row>
    <row r="38" spans="1:22" ht="47.25" customHeight="1" x14ac:dyDescent="0.2">
      <c r="A38" s="250" t="s">
        <v>506</v>
      </c>
      <c r="B38" s="251"/>
      <c r="C38" s="252"/>
      <c r="D38" s="97"/>
      <c r="E38" s="97" t="s">
        <v>61</v>
      </c>
      <c r="F38" s="216" t="s">
        <v>507</v>
      </c>
      <c r="G38" s="217"/>
      <c r="H38" s="218"/>
      <c r="J38" s="55" t="str">
        <f>CONCATENATE("(",LEN(F38),")")</f>
        <v>(70)</v>
      </c>
      <c r="K38" s="53" t="str">
        <f>IF(( AND(D38="x",E38="x") ),"(*) Marcar solo un valor: Si o No",IF(AND(E38="x",LEN(F38)=0),"(*) Completar la celda de explicación",
CONCATENATE("(Si/No) Marcar con 'X' solo uno de los campos. (Explicación) Longitud Máxima de ",Explicacion_LongMaximo," caracteres")))</f>
        <v>(Si/No) Marcar con 'X' solo uno de los campos. (Explicación) Longitud Máxima de 1000 caracteres</v>
      </c>
      <c r="S38" s="67">
        <v>82</v>
      </c>
      <c r="U38" s="1"/>
      <c r="V38" s="68">
        <f>IF( AND(D38="",E38=""),0,IF(AND(E38&lt;&gt;"",F38=""),0,1))</f>
        <v>1</v>
      </c>
    </row>
    <row r="39" spans="1:22" ht="30.75" customHeight="1" x14ac:dyDescent="0.25">
      <c r="A39" s="262" t="s">
        <v>508</v>
      </c>
      <c r="B39" s="262"/>
      <c r="C39" s="262"/>
      <c r="D39" s="262"/>
      <c r="E39" s="262"/>
      <c r="F39" s="262"/>
      <c r="G39" s="262"/>
      <c r="H39" s="262"/>
      <c r="I39"/>
    </row>
    <row r="40" spans="1:22" ht="15" x14ac:dyDescent="0.25">
      <c r="C40" s="240"/>
      <c r="D40" s="240"/>
      <c r="E40" s="241"/>
      <c r="F40" s="3" t="s">
        <v>56</v>
      </c>
      <c r="G40" s="3" t="s">
        <v>57</v>
      </c>
      <c r="H40" s="4"/>
    </row>
    <row r="41" spans="1:22" ht="26.25" customHeight="1" x14ac:dyDescent="0.25">
      <c r="C41" s="253" t="s">
        <v>509</v>
      </c>
      <c r="D41" s="254"/>
      <c r="E41" s="255"/>
      <c r="F41" s="97" t="s">
        <v>61</v>
      </c>
      <c r="G41" s="97"/>
      <c r="H41" s="4"/>
      <c r="K41" s="41" t="str">
        <f>IF(( AND(F41="x",G41="x") ),"(*) Marcar solo un valor: Si o No","")</f>
        <v/>
      </c>
      <c r="S41" s="67">
        <v>226</v>
      </c>
      <c r="U41" s="1"/>
    </row>
    <row r="42" spans="1:22" ht="26.25" customHeight="1" x14ac:dyDescent="0.25">
      <c r="C42" s="253" t="s">
        <v>510</v>
      </c>
      <c r="D42" s="254"/>
      <c r="E42" s="255"/>
      <c r="F42" s="97" t="s">
        <v>61</v>
      </c>
      <c r="G42" s="97"/>
      <c r="H42" s="4"/>
      <c r="K42" s="41" t="str">
        <f>IF(( AND(F42="x",G42="x") ),"(*) Marcar solo un valor: Si o No","")</f>
        <v/>
      </c>
      <c r="S42" s="67">
        <v>227</v>
      </c>
      <c r="U42" s="1"/>
    </row>
    <row r="43" spans="1:22" ht="43.5" customHeight="1" x14ac:dyDescent="0.25">
      <c r="B43" s="414" t="s">
        <v>511</v>
      </c>
      <c r="C43" s="414"/>
      <c r="D43" s="414"/>
      <c r="E43" s="414"/>
      <c r="F43" s="356"/>
      <c r="G43" s="356"/>
      <c r="H43" s="356"/>
      <c r="I43"/>
    </row>
    <row r="44" spans="1:22" ht="13.5" customHeight="1" x14ac:dyDescent="0.2">
      <c r="B44" s="382" t="s">
        <v>512</v>
      </c>
      <c r="C44" s="415" t="s">
        <v>513</v>
      </c>
      <c r="D44" s="416"/>
      <c r="E44" s="417"/>
      <c r="F44" s="375" t="s">
        <v>514</v>
      </c>
      <c r="G44" s="375"/>
      <c r="H44" s="375"/>
      <c r="I44" s="375"/>
    </row>
    <row r="45" spans="1:22" ht="45" customHeight="1" x14ac:dyDescent="0.2">
      <c r="B45" s="383"/>
      <c r="C45" s="128" t="s">
        <v>341</v>
      </c>
      <c r="D45" s="150" t="s">
        <v>515</v>
      </c>
      <c r="E45" s="128" t="s">
        <v>516</v>
      </c>
      <c r="F45" s="128" t="s">
        <v>341</v>
      </c>
      <c r="G45" s="128" t="s">
        <v>517</v>
      </c>
      <c r="H45" s="150" t="s">
        <v>515</v>
      </c>
      <c r="I45" s="128" t="s">
        <v>516</v>
      </c>
      <c r="J45" s="58" t="s">
        <v>78</v>
      </c>
      <c r="K45" s="62" t="s">
        <v>79</v>
      </c>
      <c r="S45" s="67">
        <v>347</v>
      </c>
      <c r="U45" s="1"/>
    </row>
    <row r="46" spans="1:22" ht="22.5" x14ac:dyDescent="0.2">
      <c r="B46" s="151" t="s">
        <v>518</v>
      </c>
      <c r="C46" s="152">
        <v>44881</v>
      </c>
      <c r="D46" s="167" t="s">
        <v>519</v>
      </c>
      <c r="E46" s="153" t="s">
        <v>520</v>
      </c>
      <c r="F46" s="152"/>
      <c r="G46" s="151"/>
      <c r="H46" s="153"/>
      <c r="I46" s="151"/>
      <c r="K46" s="41" t="str">
        <f>IF(AND(OR(F41="x",F42="x"),LEN(B46)=0),"(*) Completar la tabla de evaluación","")</f>
        <v/>
      </c>
    </row>
    <row r="47" spans="1:22" x14ac:dyDescent="0.2">
      <c r="B47" s="151"/>
      <c r="C47" s="152"/>
      <c r="D47" s="153"/>
      <c r="E47" s="153"/>
      <c r="F47" s="152"/>
      <c r="G47" s="151"/>
      <c r="H47" s="153"/>
      <c r="I47" s="151"/>
    </row>
    <row r="48" spans="1:22" x14ac:dyDescent="0.2">
      <c r="B48" s="151"/>
      <c r="C48" s="152"/>
      <c r="D48" s="153"/>
      <c r="E48" s="153"/>
      <c r="F48" s="152"/>
      <c r="G48" s="151"/>
      <c r="H48" s="153"/>
      <c r="I48" s="151"/>
    </row>
    <row r="49" spans="2:19" ht="22.5" x14ac:dyDescent="0.2">
      <c r="B49" s="413" t="s">
        <v>521</v>
      </c>
      <c r="C49" s="413"/>
      <c r="D49" s="413"/>
      <c r="E49" s="413"/>
      <c r="F49" s="413"/>
      <c r="G49" s="413"/>
      <c r="H49" s="413"/>
      <c r="J49" s="63" t="s">
        <v>84</v>
      </c>
      <c r="K49" s="61" t="s">
        <v>85</v>
      </c>
      <c r="S49" s="67">
        <v>0</v>
      </c>
    </row>
  </sheetData>
  <sheetProtection algorithmName="SHA-512" hashValue="CXBxjSFaSsXoMlP3KU6ff4sCpxJrgJmp0A1c7douH9bs6BN4p7pqsN2IskIcRJcl8alJH+9CGAIeWVexnQLlrQ==" saltValue="ZmdeQ6oZrP/XDlefoS+NYg==" spinCount="100000" sheet="1" objects="1" scenarios="1" formatCells="0" formatRows="0" insertRows="0"/>
  <dataConsolidate link="1"/>
  <mergeCells count="62">
    <mergeCell ref="A30:H30"/>
    <mergeCell ref="C31:D31"/>
    <mergeCell ref="E31:F31"/>
    <mergeCell ref="C32:D32"/>
    <mergeCell ref="E32:F32"/>
    <mergeCell ref="E29:F29"/>
    <mergeCell ref="E28:F28"/>
    <mergeCell ref="C29:D29"/>
    <mergeCell ref="C28:D28"/>
    <mergeCell ref="A1:H1"/>
    <mergeCell ref="A3:H3"/>
    <mergeCell ref="A7:H7"/>
    <mergeCell ref="B15:G15"/>
    <mergeCell ref="B14:G14"/>
    <mergeCell ref="B17:G17"/>
    <mergeCell ref="B18:G18"/>
    <mergeCell ref="B13:G13"/>
    <mergeCell ref="B12:G12"/>
    <mergeCell ref="B16:G16"/>
    <mergeCell ref="C21:D21"/>
    <mergeCell ref="E21:F21"/>
    <mergeCell ref="A34:H34"/>
    <mergeCell ref="A35:C35"/>
    <mergeCell ref="F35:H35"/>
    <mergeCell ref="A5:C5"/>
    <mergeCell ref="F4:H4"/>
    <mergeCell ref="F5:H5"/>
    <mergeCell ref="A9:C9"/>
    <mergeCell ref="F8:H8"/>
    <mergeCell ref="F9:H9"/>
    <mergeCell ref="A4:C4"/>
    <mergeCell ref="A8:C8"/>
    <mergeCell ref="B19:H19"/>
    <mergeCell ref="A10:H10"/>
    <mergeCell ref="A20:H20"/>
    <mergeCell ref="G21:H21"/>
    <mergeCell ref="B11:G11"/>
    <mergeCell ref="B49:H49"/>
    <mergeCell ref="B44:B45"/>
    <mergeCell ref="C42:E42"/>
    <mergeCell ref="B43:H43"/>
    <mergeCell ref="C44:E44"/>
    <mergeCell ref="F44:I44"/>
    <mergeCell ref="F36:H36"/>
    <mergeCell ref="A36:C36"/>
    <mergeCell ref="A38:C38"/>
    <mergeCell ref="F38:H38"/>
    <mergeCell ref="C41:E41"/>
    <mergeCell ref="A39:H39"/>
    <mergeCell ref="C40:E40"/>
    <mergeCell ref="A37:C37"/>
    <mergeCell ref="F37:H37"/>
    <mergeCell ref="A27:H27"/>
    <mergeCell ref="G22:H22"/>
    <mergeCell ref="G23:H23"/>
    <mergeCell ref="G26:H26"/>
    <mergeCell ref="E22:F22"/>
    <mergeCell ref="C22:D22"/>
    <mergeCell ref="C23:D23"/>
    <mergeCell ref="E23:F23"/>
    <mergeCell ref="C26:D26"/>
    <mergeCell ref="E26:F26"/>
  </mergeCells>
  <dataValidations xWindow="345" yWindow="481" count="5">
    <dataValidation type="textLength" allowBlank="1" showErrorMessage="1" error="Cantidad de caracteres NO valido." sqref="F5:H5 F9:H9 F36:H38" xr:uid="{00000000-0002-0000-1500-000000000000}">
      <formula1>Explicacion_LongMinimo</formula1>
      <formula2>Explicacion_LongMaximo</formula2>
    </dataValidation>
    <dataValidation type="custom" allowBlank="1" showDropDown="1" showInputMessage="1" showErrorMessage="1" error="Valor NO Válido." prompt="Ingrese &quot;X&quot;" sqref="D5:E5 D9:E9 F41:G42 D36:E38 B29 B32" xr:uid="{00000000-0002-0000-1500-000001000000}">
      <formula1>COUNTIF(Respuesta_SINO,TRIM(CELL("contents")))=1</formula1>
    </dataValidation>
    <dataValidation type="decimal" allowBlank="1" showInputMessage="1" showErrorMessage="1" error="Valor NO Válido" prompt="Ingrese Número" sqref="H11:H18 C22:H26" xr:uid="{00000000-0002-0000-1500-000002000000}">
      <formula1>Decimal2_Minimo</formula1>
      <formula2>Decimal2_Maximo</formula2>
    </dataValidation>
    <dataValidation type="date" allowBlank="1" showInputMessage="1" showErrorMessage="1" error="Fecha No Valida" prompt="(dd/mm/yyyy)" sqref="C46:C48 F46:F48" xr:uid="{00000000-0002-0000-1500-000003000000}">
      <formula1>Fecha_Minimo</formula1>
      <formula2>Fecha_Maximo</formula2>
    </dataValidation>
    <dataValidation type="custom" allowBlank="1" showInputMessage="1" showErrorMessage="1" error="Valor NO Válido" prompt="Ingrese &quot;X&quot;" sqref="C29:F29 C32:F32" xr:uid="{00000000-0002-0000-1500-000004000000}">
      <formula1>COUNTIF(Respuesta_SINO,TRIM(CELL("contents")))=1</formula1>
    </dataValidation>
  </dataValidations>
  <hyperlinks>
    <hyperlink ref="K3" location="Principal!A1" display="Volver al Indice" xr:uid="{00000000-0004-0000-1500-000000000000}"/>
  </hyperlinks>
  <pageMargins left="0.7" right="0.7" top="0.75" bottom="0.75" header="0.3" footer="0.3"/>
  <pageSetup paperSize="9" scale="94" orientation="portrait" r:id="rId1"/>
  <rowBreaks count="1" manualBreakCount="1">
    <brk id="38" max="8" man="1"/>
  </rowBreaks>
  <extLst>
    <ext xmlns:x14="http://schemas.microsoft.com/office/spreadsheetml/2009/9/main" uri="{CCE6A557-97BC-4b89-ADB6-D9C93CAAB3DF}">
      <x14:dataValidations xmlns:xm="http://schemas.microsoft.com/office/excel/2006/main" xWindow="345" yWindow="481" count="2">
        <x14:dataValidation type="list" allowBlank="1" showDropDown="1" showInputMessage="1" showErrorMessage="1" xr:uid="{00000000-0002-0000-1500-000005000000}">
          <x14:formula1>
            <xm:f>Validacion!$J$3:$J$4</xm:f>
          </x14:formula1>
          <xm:sqref>H46:H48 D47:D48</xm:sqref>
        </x14:dataValidation>
        <x14:dataValidation type="list" allowBlank="1" showDropDown="1" showInputMessage="1" showErrorMessage="1" error="Ingresar SI o NO" xr:uid="{00000000-0002-0000-1500-000006000000}">
          <x14:formula1>
            <xm:f>Validacion!$J$3:$J$4</xm:f>
          </x14:formula1>
          <xm:sqref>D46</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V130"/>
  <sheetViews>
    <sheetView topLeftCell="A17" zoomScale="115" zoomScaleNormal="115" workbookViewId="0">
      <selection activeCell="A26" sqref="A26:M26"/>
    </sheetView>
  </sheetViews>
  <sheetFormatPr baseColWidth="10" defaultColWidth="11.42578125" defaultRowHeight="12.75" x14ac:dyDescent="0.2"/>
  <cols>
    <col min="1" max="1" width="3.5703125" style="1" customWidth="1"/>
    <col min="2" max="2" width="11.140625" style="1" customWidth="1"/>
    <col min="3" max="3" width="13.42578125" style="1" customWidth="1"/>
    <col min="4" max="4" width="16.140625" style="1" customWidth="1"/>
    <col min="5" max="5" width="5" style="1" customWidth="1"/>
    <col min="6" max="6" width="6.140625" style="1" customWidth="1"/>
    <col min="7" max="8" width="2.5703125" style="1" customWidth="1"/>
    <col min="9" max="9" width="3.140625" style="1" customWidth="1"/>
    <col min="10" max="10" width="4.85546875" style="1" customWidth="1"/>
    <col min="11" max="11" width="8.140625" style="1" customWidth="1"/>
    <col min="12" max="12" width="3.140625" style="1" customWidth="1"/>
    <col min="13" max="13" width="4" style="1" customWidth="1"/>
    <col min="14" max="14" width="1.140625" style="1" customWidth="1"/>
    <col min="15" max="15" width="5.42578125" style="1" bestFit="1" customWidth="1"/>
    <col min="16" max="16" width="48.42578125" style="1" customWidth="1"/>
    <col min="17" max="18" width="5" style="1" customWidth="1"/>
    <col min="19" max="19" width="5" style="67" customWidth="1"/>
    <col min="20" max="20" width="5.140625" style="67" customWidth="1"/>
    <col min="21" max="21" width="2.140625" style="67" customWidth="1"/>
    <col min="22" max="22" width="2.5703125" style="67" customWidth="1"/>
    <col min="23" max="16384" width="11.42578125" style="1"/>
  </cols>
  <sheetData>
    <row r="1" spans="1:22" ht="15" x14ac:dyDescent="0.2">
      <c r="A1" s="270" t="s">
        <v>22</v>
      </c>
      <c r="B1" s="270"/>
      <c r="C1" s="270"/>
      <c r="D1" s="270"/>
      <c r="E1" s="270"/>
      <c r="F1" s="270"/>
      <c r="G1" s="270"/>
      <c r="H1" s="270"/>
      <c r="I1" s="270"/>
      <c r="J1" s="270"/>
      <c r="K1" s="270"/>
      <c r="L1" s="270"/>
      <c r="M1" s="270"/>
      <c r="P1" s="93" t="str">
        <f>'15'!A1</f>
        <v xml:space="preserve">PILAR III: EL DIRECTORIO Y LA ALTA GERENCIA </v>
      </c>
      <c r="U1" s="67">
        <v>6</v>
      </c>
    </row>
    <row r="2" spans="1:22" hidden="1" x14ac:dyDescent="0.2">
      <c r="A2" s="71" t="s">
        <v>2</v>
      </c>
      <c r="B2" s="71" t="s">
        <v>2</v>
      </c>
      <c r="C2" s="71" t="s">
        <v>2</v>
      </c>
      <c r="D2" s="71" t="s">
        <v>2</v>
      </c>
      <c r="E2" s="71" t="s">
        <v>2</v>
      </c>
      <c r="F2" s="71" t="s">
        <v>2</v>
      </c>
      <c r="G2" s="71" t="s">
        <v>2</v>
      </c>
      <c r="H2" s="71" t="s">
        <v>2</v>
      </c>
      <c r="I2" s="71" t="s">
        <v>2</v>
      </c>
      <c r="J2" s="71" t="s">
        <v>2</v>
      </c>
      <c r="K2" s="71" t="s">
        <v>2</v>
      </c>
      <c r="L2" s="71" t="s">
        <v>2</v>
      </c>
      <c r="M2" s="71" t="s">
        <v>2</v>
      </c>
      <c r="N2" s="71" t="s">
        <v>2</v>
      </c>
      <c r="P2" s="93"/>
    </row>
    <row r="3" spans="1:22" ht="15" customHeight="1" x14ac:dyDescent="0.25">
      <c r="A3" s="391" t="s">
        <v>522</v>
      </c>
      <c r="B3" s="391"/>
      <c r="C3" s="391"/>
      <c r="D3" s="391"/>
      <c r="E3" s="391"/>
      <c r="F3" s="391"/>
      <c r="G3" s="391"/>
      <c r="H3" s="391"/>
      <c r="I3" s="391"/>
      <c r="J3" s="391"/>
      <c r="K3" s="391"/>
      <c r="L3" s="391"/>
      <c r="M3" s="391"/>
      <c r="O3"/>
      <c r="P3" s="92" t="s">
        <v>53</v>
      </c>
      <c r="U3" s="67">
        <f>SUM(V:V)</f>
        <v>6</v>
      </c>
    </row>
    <row r="4" spans="1:22" ht="18" customHeight="1" x14ac:dyDescent="0.2">
      <c r="A4" s="240"/>
      <c r="B4" s="240"/>
      <c r="C4" s="240"/>
      <c r="D4" s="241"/>
      <c r="E4" s="98" t="s">
        <v>56</v>
      </c>
      <c r="F4" s="98" t="s">
        <v>57</v>
      </c>
      <c r="G4" s="286" t="s">
        <v>58</v>
      </c>
      <c r="H4" s="286"/>
      <c r="I4" s="286"/>
      <c r="J4" s="286"/>
      <c r="K4" s="286"/>
      <c r="L4" s="286"/>
      <c r="M4" s="286"/>
      <c r="O4" s="54" t="s">
        <v>59</v>
      </c>
    </row>
    <row r="5" spans="1:22" ht="57.75" customHeight="1" x14ac:dyDescent="0.2">
      <c r="A5" s="250" t="s">
        <v>523</v>
      </c>
      <c r="B5" s="251"/>
      <c r="C5" s="251"/>
      <c r="D5" s="252"/>
      <c r="E5" s="97" t="s">
        <v>61</v>
      </c>
      <c r="F5" s="97"/>
      <c r="G5" s="216" t="s">
        <v>524</v>
      </c>
      <c r="H5" s="217"/>
      <c r="I5" s="217"/>
      <c r="J5" s="217"/>
      <c r="K5" s="217"/>
      <c r="L5" s="217"/>
      <c r="M5" s="218"/>
      <c r="O5" s="55" t="str">
        <f>CONCATENATE("(",LEN(G5),")")</f>
        <v>(109)</v>
      </c>
      <c r="P5" s="53"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67">
        <v>83</v>
      </c>
      <c r="V5" s="68">
        <f>IF( AND(E5="",F5=""),0,IF(AND(F5&lt;&gt;"",G5=""),0,1))</f>
        <v>1</v>
      </c>
    </row>
    <row r="6" spans="1:22" ht="46.5" customHeight="1" x14ac:dyDescent="0.2">
      <c r="A6" s="250" t="s">
        <v>525</v>
      </c>
      <c r="B6" s="251"/>
      <c r="C6" s="251"/>
      <c r="D6" s="252"/>
      <c r="E6" s="97" t="s">
        <v>61</v>
      </c>
      <c r="F6" s="97"/>
      <c r="G6" s="216" t="s">
        <v>526</v>
      </c>
      <c r="H6" s="217"/>
      <c r="I6" s="217"/>
      <c r="J6" s="217"/>
      <c r="K6" s="217"/>
      <c r="L6" s="217"/>
      <c r="M6" s="218"/>
      <c r="O6" s="55" t="str">
        <f>CONCATENATE("(",LEN(G6),")")</f>
        <v>(143)</v>
      </c>
      <c r="P6" s="53" t="str">
        <f>IF(( AND(E6="x",F6="x") ),"(*) Marcar solo un valor: Si o No",IF(AND(F6="x",LEN(G6)=0),"(*) Completar la celda de explicación",
CONCATENATE("(Si/No) Marcar con 'X' solo uno de los campos. (Explicación) Longitud Máxima de ",Explicacion_LongMaximo," caracteres")))</f>
        <v>(Si/No) Marcar con 'X' solo uno de los campos. (Explicación) Longitud Máxima de 1000 caracteres</v>
      </c>
      <c r="S6" s="67">
        <v>84</v>
      </c>
      <c r="V6" s="68">
        <f>IF( AND(E6="",F6=""),0,IF(AND(F6&lt;&gt;"",G6=""),0,1))</f>
        <v>1</v>
      </c>
    </row>
    <row r="7" spans="1:22" ht="45.75" customHeight="1" x14ac:dyDescent="0.2">
      <c r="A7" s="250" t="s">
        <v>527</v>
      </c>
      <c r="B7" s="251"/>
      <c r="C7" s="251"/>
      <c r="D7" s="252"/>
      <c r="E7" s="97"/>
      <c r="F7" s="97" t="s">
        <v>61</v>
      </c>
      <c r="G7" s="216" t="s">
        <v>528</v>
      </c>
      <c r="H7" s="217"/>
      <c r="I7" s="217"/>
      <c r="J7" s="217"/>
      <c r="K7" s="217"/>
      <c r="L7" s="217"/>
      <c r="M7" s="218"/>
      <c r="O7" s="55" t="str">
        <f>CONCATENATE("(",LEN(G7),")")</f>
        <v>(74)</v>
      </c>
      <c r="P7" s="53" t="str">
        <f>IF(( AND(E7="x",F7="x") ),"(*) Marcar solo un valor: Si o No",IF(AND(F7="x",LEN(G7)=0),"(*) Completar la celda de explicación",
CONCATENATE("(Si/No) Marcar con 'X' solo uno de los campos. (Explicación) Longitud Máxima de ",Explicacion_LongMaximo," caracteres")))</f>
        <v>(Si/No) Marcar con 'X' solo uno de los campos. (Explicación) Longitud Máxima de 1000 caracteres</v>
      </c>
      <c r="S7" s="67">
        <v>85</v>
      </c>
      <c r="V7" s="68">
        <f>IF( AND(E7="",F7=""),0,IF(AND(F7&lt;&gt;"",G7=""),0,1))</f>
        <v>1</v>
      </c>
    </row>
    <row r="8" spans="1:22" ht="37.5" customHeight="1" x14ac:dyDescent="0.2">
      <c r="A8" s="250" t="s">
        <v>529</v>
      </c>
      <c r="B8" s="251"/>
      <c r="C8" s="251"/>
      <c r="D8" s="252"/>
      <c r="E8" s="97"/>
      <c r="F8" s="97" t="s">
        <v>61</v>
      </c>
      <c r="G8" s="216" t="s">
        <v>530</v>
      </c>
      <c r="H8" s="217"/>
      <c r="I8" s="217"/>
      <c r="J8" s="217"/>
      <c r="K8" s="217"/>
      <c r="L8" s="217"/>
      <c r="M8" s="218"/>
      <c r="O8" s="55" t="str">
        <f>CONCATENATE("(",LEN(G8),")")</f>
        <v>(66)</v>
      </c>
      <c r="P8" s="53" t="str">
        <f>IF(( AND(E8="x",F8="x") ),"(*) Marcar solo un valor: Si o No",IF(AND(F8="x",LEN(G8)=0),"(*) Completar la celda de explicación",
CONCATENATE("(Si/No) Marcar con 'X' solo uno de los campos. (Explicación) Longitud Máxima de ",Explicacion_LongMaximo," caracteres")))</f>
        <v>(Si/No) Marcar con 'X' solo uno de los campos. (Explicación) Longitud Máxima de 1000 caracteres</v>
      </c>
      <c r="S8" s="67">
        <v>86</v>
      </c>
      <c r="V8" s="68">
        <f>IF( AND(E8="",F8=""),0,IF(AND(F8&lt;&gt;"",G8=""),0,1))</f>
        <v>1</v>
      </c>
    </row>
    <row r="9" spans="1:22" ht="15" customHeight="1" x14ac:dyDescent="0.2">
      <c r="A9" s="444"/>
      <c r="B9" s="444"/>
      <c r="C9" s="444"/>
      <c r="D9" s="444"/>
      <c r="E9" s="444"/>
      <c r="F9" s="444"/>
      <c r="G9" s="444"/>
      <c r="H9" s="444"/>
      <c r="I9" s="444"/>
      <c r="J9" s="444"/>
      <c r="K9" s="444"/>
      <c r="L9" s="444"/>
      <c r="M9" s="444"/>
    </row>
    <row r="10" spans="1:22" ht="15" x14ac:dyDescent="0.25">
      <c r="A10" s="391" t="s">
        <v>531</v>
      </c>
      <c r="B10" s="391"/>
      <c r="C10" s="391"/>
      <c r="D10" s="391"/>
      <c r="E10" s="391"/>
      <c r="F10" s="391"/>
      <c r="G10" s="391"/>
      <c r="H10" s="391"/>
      <c r="I10" s="391"/>
      <c r="J10" s="391"/>
      <c r="K10" s="391"/>
      <c r="L10" s="391"/>
      <c r="M10" s="391"/>
      <c r="O10"/>
    </row>
    <row r="11" spans="1:22" ht="18" customHeight="1" x14ac:dyDescent="0.2">
      <c r="A11" s="240"/>
      <c r="B11" s="240"/>
      <c r="C11" s="240"/>
      <c r="D11" s="241"/>
      <c r="E11" s="98" t="s">
        <v>56</v>
      </c>
      <c r="F11" s="98" t="s">
        <v>57</v>
      </c>
      <c r="G11" s="286" t="s">
        <v>58</v>
      </c>
      <c r="H11" s="286"/>
      <c r="I11" s="286"/>
      <c r="J11" s="286"/>
      <c r="K11" s="286"/>
      <c r="L11" s="286"/>
      <c r="M11" s="286"/>
      <c r="O11" s="54" t="s">
        <v>59</v>
      </c>
    </row>
    <row r="12" spans="1:22" ht="93" customHeight="1" x14ac:dyDescent="0.2">
      <c r="A12" s="244" t="s">
        <v>532</v>
      </c>
      <c r="B12" s="245"/>
      <c r="C12" s="245"/>
      <c r="D12" s="246"/>
      <c r="E12" s="97"/>
      <c r="F12" s="97" t="s">
        <v>61</v>
      </c>
      <c r="G12" s="216" t="s">
        <v>533</v>
      </c>
      <c r="H12" s="217"/>
      <c r="I12" s="217"/>
      <c r="J12" s="217"/>
      <c r="K12" s="217"/>
      <c r="L12" s="217"/>
      <c r="M12" s="218"/>
      <c r="O12" s="55" t="str">
        <f>CONCATENATE("(",LEN(G12),")")</f>
        <v>(273)</v>
      </c>
      <c r="P12" s="53" t="str">
        <f>IF(( AND(E12="x",F12="x") ),"(*) Marcar solo un valor: Si o No",IF(AND(F12="x",LEN(G12)=0),"(*) Completar la celda de explicación",
CONCATENATE("(Si/No) Marcar con 'X' solo uno de los campos. (Explicación) Longitud Máxima de ",Explicacion_LongMaximo," caracteres")))</f>
        <v>(Si/No) Marcar con 'X' solo uno de los campos. (Explicación) Longitud Máxima de 1000 caracteres</v>
      </c>
      <c r="S12" s="67">
        <v>87</v>
      </c>
      <c r="V12" s="68">
        <f>IF( AND(E12="",F12=""),0,IF(AND(F12&lt;&gt;"",G12=""),0,1))</f>
        <v>1</v>
      </c>
    </row>
    <row r="13" spans="1:22" x14ac:dyDescent="0.2">
      <c r="A13" s="444"/>
      <c r="B13" s="444"/>
      <c r="C13" s="444"/>
      <c r="D13" s="444"/>
      <c r="E13" s="444"/>
      <c r="F13" s="444"/>
      <c r="G13" s="444"/>
      <c r="H13" s="444"/>
      <c r="I13" s="444"/>
      <c r="J13" s="444"/>
      <c r="K13" s="444"/>
      <c r="L13" s="444"/>
      <c r="M13" s="444"/>
    </row>
    <row r="14" spans="1:22" ht="15" x14ac:dyDescent="0.25">
      <c r="A14" s="391" t="s">
        <v>534</v>
      </c>
      <c r="B14" s="391"/>
      <c r="C14" s="391"/>
      <c r="D14" s="391"/>
      <c r="E14" s="391"/>
      <c r="F14" s="391"/>
      <c r="G14" s="391"/>
      <c r="H14" s="391"/>
      <c r="I14" s="391"/>
      <c r="J14" s="391"/>
      <c r="K14" s="391"/>
      <c r="L14" s="391"/>
      <c r="M14" s="391"/>
      <c r="O14"/>
    </row>
    <row r="15" spans="1:22" ht="18" customHeight="1" x14ac:dyDescent="0.2">
      <c r="A15" s="240"/>
      <c r="B15" s="240"/>
      <c r="C15" s="240"/>
      <c r="D15" s="241"/>
      <c r="E15" s="98" t="s">
        <v>56</v>
      </c>
      <c r="F15" s="98" t="s">
        <v>57</v>
      </c>
      <c r="G15" s="286" t="s">
        <v>58</v>
      </c>
      <c r="H15" s="286"/>
      <c r="I15" s="286"/>
      <c r="J15" s="286"/>
      <c r="K15" s="286"/>
      <c r="L15" s="286"/>
      <c r="M15" s="286"/>
      <c r="O15" s="54" t="s">
        <v>59</v>
      </c>
    </row>
    <row r="16" spans="1:22" ht="80.25" customHeight="1" x14ac:dyDescent="0.2">
      <c r="A16" s="244" t="s">
        <v>535</v>
      </c>
      <c r="B16" s="245"/>
      <c r="C16" s="245"/>
      <c r="D16" s="246"/>
      <c r="E16" s="97" t="s">
        <v>61</v>
      </c>
      <c r="F16" s="97"/>
      <c r="G16" s="216" t="s">
        <v>536</v>
      </c>
      <c r="H16" s="217"/>
      <c r="I16" s="217"/>
      <c r="J16" s="217"/>
      <c r="K16" s="217"/>
      <c r="L16" s="217"/>
      <c r="M16" s="218"/>
      <c r="O16" s="55" t="str">
        <f>CONCATENATE("(",LEN(G16),")")</f>
        <v>(52)</v>
      </c>
      <c r="P16" s="53" t="str">
        <f>IF(( AND(E16="x",F16="x") ),"(*) Marcar solo un valor: Si o No",IF(AND(F16="x",LEN(G16)=0),"(*) Completar la celda de explicación",
CONCATENATE("(Si/No) Marcar con 'X' solo uno de los campos. (Explicación) Longitud Máxima de ",Explicacion_LongMaximo," caracteres")))</f>
        <v>(Si/No) Marcar con 'X' solo uno de los campos. (Explicación) Longitud Máxima de 1000 caracteres</v>
      </c>
      <c r="S16" s="67">
        <v>88</v>
      </c>
      <c r="V16" s="68">
        <f>IF( AND(E16="",F16=""),0,IF(AND(F16&lt;&gt;"",G16=""),0,1))</f>
        <v>1</v>
      </c>
    </row>
    <row r="17" spans="1:20" ht="28.5" customHeight="1" x14ac:dyDescent="0.25">
      <c r="A17" s="462" t="s">
        <v>537</v>
      </c>
      <c r="B17" s="462"/>
      <c r="C17" s="462"/>
      <c r="D17" s="462"/>
      <c r="E17" s="462"/>
      <c r="F17" s="462"/>
      <c r="G17" s="462"/>
      <c r="H17" s="462"/>
      <c r="I17" s="462"/>
      <c r="J17" s="462"/>
      <c r="K17" s="462"/>
      <c r="L17" s="462"/>
      <c r="M17" s="462"/>
      <c r="O17"/>
    </row>
    <row r="18" spans="1:20" ht="15" customHeight="1" x14ac:dyDescent="0.2">
      <c r="C18" s="240"/>
      <c r="D18" s="240"/>
      <c r="E18" s="241"/>
      <c r="F18" s="294" t="s">
        <v>56</v>
      </c>
      <c r="G18" s="363"/>
      <c r="H18" s="295"/>
      <c r="I18" s="294" t="s">
        <v>57</v>
      </c>
      <c r="J18" s="295"/>
    </row>
    <row r="19" spans="1:20" ht="15.75" customHeight="1" x14ac:dyDescent="0.2">
      <c r="C19" s="306" t="s">
        <v>538</v>
      </c>
      <c r="D19" s="253"/>
      <c r="E19" s="253"/>
      <c r="F19" s="336" t="s">
        <v>61</v>
      </c>
      <c r="G19" s="337"/>
      <c r="H19" s="338"/>
      <c r="I19" s="336"/>
      <c r="J19" s="338"/>
      <c r="P19" s="41" t="str">
        <f>IF(( AND($F$19="x",$I$19="x") ),"(*) Marcar solo un valor: Si o No","")</f>
        <v/>
      </c>
      <c r="S19" s="67">
        <v>228</v>
      </c>
    </row>
    <row r="20" spans="1:20" ht="15.75" customHeight="1" x14ac:dyDescent="0.2">
      <c r="C20" s="306" t="s">
        <v>539</v>
      </c>
      <c r="D20" s="253"/>
      <c r="E20" s="253"/>
      <c r="F20" s="336"/>
      <c r="G20" s="337"/>
      <c r="H20" s="338"/>
      <c r="I20" s="336" t="s">
        <v>61</v>
      </c>
      <c r="J20" s="338"/>
      <c r="P20" s="41" t="str">
        <f>IF(( AND($F$20="x",$I$20="x") ),"(*) Marcar solo un valor: Si o No","")</f>
        <v/>
      </c>
      <c r="S20" s="67">
        <v>229</v>
      </c>
    </row>
    <row r="21" spans="1:20" ht="37.5" customHeight="1" x14ac:dyDescent="0.25">
      <c r="A21" s="316" t="s">
        <v>540</v>
      </c>
      <c r="B21" s="316"/>
      <c r="C21" s="316"/>
      <c r="D21" s="316"/>
      <c r="E21" s="316"/>
      <c r="F21" s="316"/>
      <c r="G21" s="316"/>
      <c r="H21" s="316"/>
      <c r="I21" s="316"/>
      <c r="J21" s="316"/>
      <c r="K21" s="316"/>
      <c r="L21" s="316"/>
      <c r="M21" s="316"/>
      <c r="O21"/>
    </row>
    <row r="22" spans="1:20" x14ac:dyDescent="0.2">
      <c r="A22" s="23"/>
      <c r="B22" s="425" t="s">
        <v>541</v>
      </c>
      <c r="C22" s="426"/>
      <c r="D22" s="426"/>
      <c r="E22" s="426"/>
      <c r="F22" s="426"/>
      <c r="G22" s="426"/>
      <c r="H22" s="426"/>
      <c r="I22" s="426"/>
      <c r="J22" s="426"/>
      <c r="K22" s="426"/>
      <c r="L22" s="426"/>
      <c r="M22" s="427"/>
    </row>
    <row r="23" spans="1:20" x14ac:dyDescent="0.2">
      <c r="B23" s="308" t="s">
        <v>542</v>
      </c>
      <c r="C23" s="308"/>
      <c r="D23" s="443" t="s">
        <v>543</v>
      </c>
      <c r="E23" s="443"/>
      <c r="F23" s="443"/>
      <c r="G23" s="443"/>
      <c r="H23" s="443"/>
      <c r="I23" s="443"/>
      <c r="J23" s="443"/>
      <c r="K23" s="443"/>
      <c r="L23" s="443"/>
      <c r="M23" s="443"/>
      <c r="S23" s="67">
        <v>230</v>
      </c>
    </row>
    <row r="24" spans="1:20" x14ac:dyDescent="0.2">
      <c r="B24" s="308" t="s">
        <v>544</v>
      </c>
      <c r="C24" s="308"/>
      <c r="D24" s="442">
        <v>42397</v>
      </c>
      <c r="E24" s="442"/>
      <c r="F24" s="442"/>
      <c r="G24" s="442"/>
      <c r="H24" s="442"/>
      <c r="I24" s="442"/>
      <c r="J24" s="442"/>
      <c r="K24" s="442"/>
      <c r="L24" s="442"/>
      <c r="M24" s="442"/>
      <c r="S24" s="67">
        <v>231</v>
      </c>
    </row>
    <row r="25" spans="1:20" ht="33.6" customHeight="1" x14ac:dyDescent="0.2">
      <c r="B25" s="308" t="s">
        <v>545</v>
      </c>
      <c r="C25" s="308"/>
      <c r="D25" s="443" t="s">
        <v>546</v>
      </c>
      <c r="E25" s="443"/>
      <c r="F25" s="443"/>
      <c r="G25" s="443"/>
      <c r="H25" s="443"/>
      <c r="I25" s="443"/>
      <c r="J25" s="443"/>
      <c r="K25" s="443"/>
      <c r="L25" s="443"/>
      <c r="M25" s="443"/>
      <c r="S25" s="67">
        <v>232</v>
      </c>
    </row>
    <row r="26" spans="1:20" x14ac:dyDescent="0.2">
      <c r="A26" s="304"/>
      <c r="B26" s="444"/>
      <c r="C26" s="444"/>
      <c r="D26" s="444"/>
      <c r="E26" s="444"/>
      <c r="F26" s="444"/>
      <c r="G26" s="444"/>
      <c r="H26" s="444"/>
      <c r="I26" s="444"/>
      <c r="J26" s="444"/>
      <c r="K26" s="444"/>
      <c r="L26" s="444"/>
      <c r="M26" s="444"/>
    </row>
    <row r="27" spans="1:20" ht="15" customHeight="1" x14ac:dyDescent="0.2">
      <c r="B27" s="306" t="s">
        <v>547</v>
      </c>
      <c r="C27" s="306"/>
      <c r="D27" s="306" t="s">
        <v>341</v>
      </c>
      <c r="E27" s="306"/>
      <c r="F27" s="306"/>
      <c r="G27" s="445" t="s">
        <v>548</v>
      </c>
      <c r="H27" s="398"/>
      <c r="I27" s="398"/>
      <c r="J27" s="399"/>
      <c r="K27" s="449" t="s">
        <v>549</v>
      </c>
      <c r="L27" s="450"/>
      <c r="M27" s="451"/>
    </row>
    <row r="28" spans="1:20" ht="21" customHeight="1" x14ac:dyDescent="0.2">
      <c r="B28" s="306"/>
      <c r="C28" s="306"/>
      <c r="D28" s="3" t="s">
        <v>550</v>
      </c>
      <c r="E28" s="306" t="s">
        <v>551</v>
      </c>
      <c r="F28" s="306"/>
      <c r="G28" s="446"/>
      <c r="H28" s="447"/>
      <c r="I28" s="447"/>
      <c r="J28" s="448"/>
      <c r="K28" s="452"/>
      <c r="L28" s="453"/>
      <c r="M28" s="454"/>
      <c r="O28" s="58" t="s">
        <v>78</v>
      </c>
      <c r="P28" s="62" t="s">
        <v>79</v>
      </c>
      <c r="S28" s="67">
        <v>233</v>
      </c>
    </row>
    <row r="29" spans="1:20" ht="18" customHeight="1" x14ac:dyDescent="0.2">
      <c r="B29" s="392" t="s">
        <v>552</v>
      </c>
      <c r="C29" s="393"/>
      <c r="D29" s="96">
        <v>42397</v>
      </c>
      <c r="E29" s="442"/>
      <c r="F29" s="442"/>
      <c r="G29" s="347" t="s">
        <v>553</v>
      </c>
      <c r="H29" s="348"/>
      <c r="I29" s="348"/>
      <c r="J29" s="349"/>
      <c r="K29" s="455"/>
      <c r="L29" s="456"/>
      <c r="M29" s="457"/>
    </row>
    <row r="30" spans="1:20" x14ac:dyDescent="0.2">
      <c r="B30" s="178" t="s">
        <v>488</v>
      </c>
      <c r="C30" s="170"/>
      <c r="D30" s="96">
        <v>42397</v>
      </c>
      <c r="E30" s="200"/>
      <c r="F30" s="201"/>
      <c r="G30" s="178" t="s">
        <v>554</v>
      </c>
      <c r="H30" s="179"/>
      <c r="I30" s="179"/>
      <c r="J30" s="180"/>
      <c r="K30" s="171"/>
      <c r="L30" s="172"/>
      <c r="M30" s="173"/>
    </row>
    <row r="31" spans="1:20" ht="20.45" customHeight="1" x14ac:dyDescent="0.2">
      <c r="B31" s="392" t="s">
        <v>555</v>
      </c>
      <c r="C31" s="393"/>
      <c r="D31" s="96">
        <v>42397</v>
      </c>
      <c r="E31" s="442"/>
      <c r="F31" s="442"/>
      <c r="G31" s="347" t="s">
        <v>554</v>
      </c>
      <c r="H31" s="348"/>
      <c r="I31" s="348"/>
      <c r="J31" s="349"/>
      <c r="K31" s="455"/>
      <c r="L31" s="456"/>
      <c r="M31" s="457"/>
    </row>
    <row r="32" spans="1:20" ht="22.5" x14ac:dyDescent="0.2">
      <c r="B32" s="308" t="s">
        <v>556</v>
      </c>
      <c r="C32" s="308"/>
      <c r="D32" s="308"/>
      <c r="E32" s="308"/>
      <c r="F32" s="308"/>
      <c r="G32" s="437">
        <v>33</v>
      </c>
      <c r="H32" s="438"/>
      <c r="I32" s="438"/>
      <c r="J32" s="438"/>
      <c r="K32" s="438"/>
      <c r="L32" s="438"/>
      <c r="M32" s="439"/>
      <c r="O32" s="63" t="s">
        <v>84</v>
      </c>
      <c r="P32" s="61" t="s">
        <v>85</v>
      </c>
      <c r="S32" s="67">
        <v>0</v>
      </c>
      <c r="T32" s="67">
        <v>234</v>
      </c>
    </row>
    <row r="33" spans="1:19" x14ac:dyDescent="0.2">
      <c r="B33" s="308" t="s">
        <v>557</v>
      </c>
      <c r="C33" s="308"/>
      <c r="D33" s="308"/>
      <c r="E33" s="308"/>
      <c r="F33" s="308"/>
      <c r="G33" s="437">
        <v>3</v>
      </c>
      <c r="H33" s="438"/>
      <c r="I33" s="438"/>
      <c r="J33" s="438"/>
      <c r="K33" s="438"/>
      <c r="L33" s="438"/>
      <c r="M33" s="439"/>
      <c r="S33" s="67">
        <v>235</v>
      </c>
    </row>
    <row r="34" spans="1:19" ht="8.25" customHeight="1" x14ac:dyDescent="0.2">
      <c r="B34" s="308" t="s">
        <v>558</v>
      </c>
      <c r="C34" s="308"/>
      <c r="D34" s="308"/>
      <c r="E34" s="308"/>
      <c r="F34" s="308"/>
      <c r="G34" s="433"/>
      <c r="H34" s="434"/>
      <c r="I34" s="434"/>
      <c r="J34" s="435"/>
      <c r="K34" s="433"/>
      <c r="L34" s="434"/>
      <c r="M34" s="435"/>
    </row>
    <row r="35" spans="1:19" x14ac:dyDescent="0.2">
      <c r="B35" s="308"/>
      <c r="C35" s="308"/>
      <c r="D35" s="308"/>
      <c r="E35" s="308"/>
      <c r="F35" s="308"/>
      <c r="G35" s="35" t="s">
        <v>559</v>
      </c>
      <c r="I35" s="97"/>
      <c r="J35" s="36"/>
      <c r="K35" s="35" t="s">
        <v>560</v>
      </c>
      <c r="L35" s="97" t="s">
        <v>61</v>
      </c>
      <c r="M35" s="36"/>
      <c r="P35" s="41" t="str">
        <f>IF(( AND(I35="x",L35="x") ),"(*) Marcar solo un valor: Si o No","")</f>
        <v/>
      </c>
      <c r="S35" s="67">
        <v>236</v>
      </c>
    </row>
    <row r="36" spans="1:19" ht="7.5" customHeight="1" x14ac:dyDescent="0.2">
      <c r="B36" s="308"/>
      <c r="C36" s="308"/>
      <c r="D36" s="308"/>
      <c r="E36" s="308"/>
      <c r="F36" s="308"/>
      <c r="G36" s="436"/>
      <c r="H36" s="240"/>
      <c r="I36" s="240"/>
      <c r="J36" s="241"/>
      <c r="K36" s="436"/>
      <c r="L36" s="240"/>
      <c r="M36" s="241"/>
    </row>
    <row r="37" spans="1:19" ht="4.5" customHeight="1" x14ac:dyDescent="0.2">
      <c r="B37" s="428" t="s">
        <v>561</v>
      </c>
      <c r="C37" s="262"/>
      <c r="D37" s="262"/>
      <c r="E37" s="262"/>
      <c r="F37" s="429"/>
      <c r="G37" s="433"/>
      <c r="H37" s="434"/>
      <c r="I37" s="434"/>
      <c r="J37" s="435"/>
      <c r="K37" s="433"/>
      <c r="L37" s="434"/>
      <c r="M37" s="435"/>
    </row>
    <row r="38" spans="1:19" x14ac:dyDescent="0.2">
      <c r="B38" s="430"/>
      <c r="C38" s="316"/>
      <c r="D38" s="316"/>
      <c r="E38" s="316"/>
      <c r="F38" s="372"/>
      <c r="G38" s="35" t="s">
        <v>559</v>
      </c>
      <c r="I38" s="97"/>
      <c r="J38" s="36"/>
      <c r="K38" s="35" t="s">
        <v>560</v>
      </c>
      <c r="L38" s="97" t="s">
        <v>61</v>
      </c>
      <c r="M38" s="36"/>
      <c r="P38" s="41" t="str">
        <f>IF(( AND(I38="x",L38="x") ),"(*) Marcar solo un valor: Si o No","")</f>
        <v/>
      </c>
      <c r="S38" s="67">
        <v>237</v>
      </c>
    </row>
    <row r="39" spans="1:19" ht="5.25" customHeight="1" x14ac:dyDescent="0.2">
      <c r="B39" s="431"/>
      <c r="C39" s="303"/>
      <c r="D39" s="303"/>
      <c r="E39" s="303"/>
      <c r="F39" s="432"/>
      <c r="G39" s="436"/>
      <c r="H39" s="240"/>
      <c r="I39" s="240"/>
      <c r="J39" s="241"/>
      <c r="K39" s="436"/>
      <c r="L39" s="240"/>
      <c r="M39" s="241"/>
    </row>
    <row r="40" spans="1:19" ht="30" customHeight="1" x14ac:dyDescent="0.2">
      <c r="A40" s="33" t="s">
        <v>562</v>
      </c>
      <c r="B40" s="373" t="s">
        <v>563</v>
      </c>
      <c r="C40" s="373"/>
      <c r="D40" s="373"/>
      <c r="E40" s="373"/>
      <c r="F40" s="373"/>
      <c r="G40" s="373"/>
      <c r="H40" s="373"/>
      <c r="I40" s="373"/>
      <c r="J40" s="373"/>
      <c r="K40" s="373"/>
      <c r="L40" s="373"/>
      <c r="M40" s="373"/>
    </row>
    <row r="41" spans="1:19" ht="14.25" x14ac:dyDescent="0.2">
      <c r="A41" s="38"/>
      <c r="B41" s="373" t="s">
        <v>564</v>
      </c>
      <c r="C41" s="373"/>
      <c r="D41" s="373"/>
      <c r="E41" s="373"/>
      <c r="F41" s="373"/>
      <c r="G41" s="373"/>
      <c r="H41" s="373"/>
      <c r="I41" s="373"/>
      <c r="J41" s="373"/>
      <c r="K41" s="373"/>
      <c r="L41" s="373"/>
      <c r="M41" s="373"/>
    </row>
    <row r="42" spans="1:19" x14ac:dyDescent="0.2">
      <c r="A42" s="33" t="s">
        <v>562</v>
      </c>
      <c r="B42" s="381" t="s">
        <v>565</v>
      </c>
      <c r="C42" s="381"/>
      <c r="D42" s="381"/>
      <c r="E42" s="381"/>
      <c r="F42" s="381"/>
      <c r="G42" s="381"/>
      <c r="H42" s="381"/>
      <c r="I42" s="381"/>
      <c r="J42" s="381"/>
      <c r="K42" s="381"/>
      <c r="L42" s="381"/>
      <c r="M42" s="381"/>
    </row>
    <row r="43" spans="1:19" ht="15" x14ac:dyDescent="0.25">
      <c r="A43" s="13"/>
      <c r="B43" s="4"/>
      <c r="C43" s="4"/>
      <c r="D43" s="4"/>
      <c r="E43" s="4"/>
      <c r="F43" s="4"/>
    </row>
    <row r="44" spans="1:19" x14ac:dyDescent="0.2">
      <c r="B44" s="425" t="s">
        <v>566</v>
      </c>
      <c r="C44" s="426"/>
      <c r="D44" s="426"/>
      <c r="E44" s="426"/>
      <c r="F44" s="426"/>
      <c r="G44" s="426"/>
      <c r="H44" s="426"/>
      <c r="I44" s="426"/>
      <c r="J44" s="426"/>
      <c r="K44" s="426"/>
      <c r="L44" s="426"/>
      <c r="M44" s="427"/>
    </row>
    <row r="45" spans="1:19" x14ac:dyDescent="0.2">
      <c r="B45" s="308" t="s">
        <v>542</v>
      </c>
      <c r="C45" s="308"/>
      <c r="D45" s="443" t="s">
        <v>567</v>
      </c>
      <c r="E45" s="443"/>
      <c r="F45" s="443"/>
      <c r="G45" s="443"/>
      <c r="H45" s="443"/>
      <c r="I45" s="443"/>
      <c r="J45" s="443"/>
      <c r="K45" s="443"/>
      <c r="L45" s="443"/>
      <c r="M45" s="443"/>
      <c r="S45" s="67">
        <v>238</v>
      </c>
    </row>
    <row r="46" spans="1:19" x14ac:dyDescent="0.2">
      <c r="B46" s="308" t="s">
        <v>544</v>
      </c>
      <c r="C46" s="308"/>
      <c r="D46" s="442">
        <v>43455</v>
      </c>
      <c r="E46" s="442"/>
      <c r="F46" s="442"/>
      <c r="G46" s="442"/>
      <c r="H46" s="442"/>
      <c r="I46" s="442"/>
      <c r="J46" s="442"/>
      <c r="K46" s="442"/>
      <c r="L46" s="442"/>
      <c r="M46" s="442"/>
      <c r="S46" s="67">
        <v>239</v>
      </c>
    </row>
    <row r="47" spans="1:19" x14ac:dyDescent="0.2">
      <c r="B47" s="308" t="s">
        <v>545</v>
      </c>
      <c r="C47" s="308"/>
      <c r="D47" s="443" t="s">
        <v>568</v>
      </c>
      <c r="E47" s="443"/>
      <c r="F47" s="443"/>
      <c r="G47" s="443"/>
      <c r="H47" s="443"/>
      <c r="I47" s="443"/>
      <c r="J47" s="443"/>
      <c r="K47" s="443"/>
      <c r="L47" s="443"/>
      <c r="M47" s="443"/>
      <c r="S47" s="67">
        <v>240</v>
      </c>
    </row>
    <row r="48" spans="1:19" x14ac:dyDescent="0.2">
      <c r="A48" s="304"/>
      <c r="B48" s="444"/>
      <c r="C48" s="444"/>
      <c r="D48" s="444"/>
      <c r="E48" s="444"/>
      <c r="F48" s="444"/>
      <c r="G48" s="444"/>
      <c r="H48" s="444"/>
      <c r="I48" s="444"/>
      <c r="J48" s="444"/>
      <c r="K48" s="444"/>
      <c r="L48" s="444"/>
      <c r="M48" s="444"/>
    </row>
    <row r="49" spans="1:20" ht="15" customHeight="1" x14ac:dyDescent="0.2">
      <c r="B49" s="306" t="s">
        <v>547</v>
      </c>
      <c r="C49" s="306"/>
      <c r="D49" s="306" t="s">
        <v>341</v>
      </c>
      <c r="E49" s="306"/>
      <c r="F49" s="306"/>
      <c r="G49" s="445" t="s">
        <v>548</v>
      </c>
      <c r="H49" s="398"/>
      <c r="I49" s="398"/>
      <c r="J49" s="399"/>
      <c r="K49" s="449" t="s">
        <v>549</v>
      </c>
      <c r="L49" s="450"/>
      <c r="M49" s="451"/>
    </row>
    <row r="50" spans="1:20" ht="21" customHeight="1" x14ac:dyDescent="0.2">
      <c r="B50" s="306"/>
      <c r="C50" s="306"/>
      <c r="D50" s="3" t="s">
        <v>550</v>
      </c>
      <c r="E50" s="306" t="s">
        <v>551</v>
      </c>
      <c r="F50" s="306"/>
      <c r="G50" s="446"/>
      <c r="H50" s="447"/>
      <c r="I50" s="447"/>
      <c r="J50" s="448"/>
      <c r="K50" s="452"/>
      <c r="L50" s="453"/>
      <c r="M50" s="454"/>
      <c r="O50" s="58" t="s">
        <v>78</v>
      </c>
      <c r="P50" s="62" t="s">
        <v>79</v>
      </c>
      <c r="S50" s="67">
        <v>241</v>
      </c>
    </row>
    <row r="51" spans="1:20" ht="21" customHeight="1" x14ac:dyDescent="0.2">
      <c r="B51" s="392" t="s">
        <v>555</v>
      </c>
      <c r="C51" s="393"/>
      <c r="D51" s="96">
        <v>43455</v>
      </c>
      <c r="E51" s="442"/>
      <c r="F51" s="442"/>
      <c r="G51" s="347" t="s">
        <v>553</v>
      </c>
      <c r="H51" s="348"/>
      <c r="I51" s="348"/>
      <c r="J51" s="349"/>
      <c r="K51" s="455"/>
      <c r="L51" s="456"/>
      <c r="M51" s="457"/>
    </row>
    <row r="52" spans="1:20" x14ac:dyDescent="0.2">
      <c r="B52" s="178" t="s">
        <v>488</v>
      </c>
      <c r="C52" s="180"/>
      <c r="D52" s="96">
        <v>43455</v>
      </c>
      <c r="E52" s="198"/>
      <c r="F52" s="199"/>
      <c r="G52" s="178" t="s">
        <v>554</v>
      </c>
      <c r="H52" s="179"/>
      <c r="I52" s="179"/>
      <c r="J52" s="180"/>
      <c r="K52" s="171"/>
      <c r="L52" s="172"/>
      <c r="M52" s="173"/>
    </row>
    <row r="53" spans="1:20" ht="18.95" customHeight="1" x14ac:dyDescent="0.2">
      <c r="B53" s="392" t="s">
        <v>552</v>
      </c>
      <c r="C53" s="393"/>
      <c r="D53" s="96">
        <v>43455</v>
      </c>
      <c r="E53" s="442"/>
      <c r="F53" s="442"/>
      <c r="G53" s="347" t="s">
        <v>554</v>
      </c>
      <c r="H53" s="348"/>
      <c r="I53" s="348"/>
      <c r="J53" s="349"/>
      <c r="K53" s="455"/>
      <c r="L53" s="456"/>
      <c r="M53" s="457"/>
    </row>
    <row r="54" spans="1:20" ht="22.5" x14ac:dyDescent="0.2">
      <c r="B54" s="308" t="s">
        <v>556</v>
      </c>
      <c r="C54" s="308"/>
      <c r="D54" s="308"/>
      <c r="E54" s="308"/>
      <c r="F54" s="308"/>
      <c r="G54" s="437">
        <v>33</v>
      </c>
      <c r="H54" s="438"/>
      <c r="I54" s="438"/>
      <c r="J54" s="438"/>
      <c r="K54" s="438"/>
      <c r="L54" s="438"/>
      <c r="M54" s="439"/>
      <c r="O54" s="63" t="s">
        <v>84</v>
      </c>
      <c r="P54" s="61" t="s">
        <v>85</v>
      </c>
      <c r="S54" s="67">
        <v>0</v>
      </c>
      <c r="T54" s="67">
        <v>242</v>
      </c>
    </row>
    <row r="55" spans="1:20" x14ac:dyDescent="0.2">
      <c r="B55" s="308" t="s">
        <v>557</v>
      </c>
      <c r="C55" s="308"/>
      <c r="D55" s="308"/>
      <c r="E55" s="308"/>
      <c r="F55" s="308"/>
      <c r="G55" s="437">
        <v>4</v>
      </c>
      <c r="H55" s="438"/>
      <c r="I55" s="438"/>
      <c r="J55" s="438"/>
      <c r="K55" s="438"/>
      <c r="L55" s="438"/>
      <c r="M55" s="439"/>
      <c r="S55" s="67">
        <v>243</v>
      </c>
    </row>
    <row r="56" spans="1:20" ht="8.25" customHeight="1" x14ac:dyDescent="0.2">
      <c r="B56" s="308" t="s">
        <v>558</v>
      </c>
      <c r="C56" s="308"/>
      <c r="D56" s="308"/>
      <c r="E56" s="308"/>
      <c r="F56" s="308"/>
      <c r="G56" s="433"/>
      <c r="H56" s="434"/>
      <c r="I56" s="434"/>
      <c r="J56" s="435"/>
      <c r="K56" s="433"/>
      <c r="L56" s="434"/>
      <c r="M56" s="435"/>
    </row>
    <row r="57" spans="1:20" x14ac:dyDescent="0.2">
      <c r="B57" s="308"/>
      <c r="C57" s="308"/>
      <c r="D57" s="308"/>
      <c r="E57" s="308"/>
      <c r="F57" s="308"/>
      <c r="G57" s="35" t="s">
        <v>559</v>
      </c>
      <c r="I57" s="97"/>
      <c r="J57" s="36"/>
      <c r="K57" s="35" t="s">
        <v>560</v>
      </c>
      <c r="L57" s="97" t="s">
        <v>61</v>
      </c>
      <c r="M57" s="36"/>
      <c r="P57" s="41" t="str">
        <f>IF(( AND(I57="x",L57="x") ),"(*) Marcar solo un valor: Si o No","")</f>
        <v/>
      </c>
      <c r="S57" s="67">
        <v>244</v>
      </c>
    </row>
    <row r="58" spans="1:20" ht="7.5" customHeight="1" x14ac:dyDescent="0.2">
      <c r="B58" s="308"/>
      <c r="C58" s="308"/>
      <c r="D58" s="308"/>
      <c r="E58" s="308"/>
      <c r="F58" s="308"/>
      <c r="G58" s="436"/>
      <c r="H58" s="240"/>
      <c r="I58" s="240"/>
      <c r="J58" s="241"/>
      <c r="K58" s="436"/>
      <c r="L58" s="240"/>
      <c r="M58" s="241"/>
    </row>
    <row r="59" spans="1:20" ht="4.5" customHeight="1" x14ac:dyDescent="0.2">
      <c r="B59" s="428" t="s">
        <v>561</v>
      </c>
      <c r="C59" s="262"/>
      <c r="D59" s="262"/>
      <c r="E59" s="262"/>
      <c r="F59" s="429"/>
      <c r="G59" s="433"/>
      <c r="H59" s="434"/>
      <c r="I59" s="434"/>
      <c r="J59" s="435"/>
      <c r="K59" s="433"/>
      <c r="L59" s="434"/>
      <c r="M59" s="435"/>
    </row>
    <row r="60" spans="1:20" x14ac:dyDescent="0.2">
      <c r="B60" s="430"/>
      <c r="C60" s="316"/>
      <c r="D60" s="316"/>
      <c r="E60" s="316"/>
      <c r="F60" s="372"/>
      <c r="G60" s="35" t="s">
        <v>559</v>
      </c>
      <c r="I60" s="97"/>
      <c r="J60" s="36"/>
      <c r="K60" s="35" t="s">
        <v>560</v>
      </c>
      <c r="L60" s="97" t="s">
        <v>61</v>
      </c>
      <c r="M60" s="36"/>
      <c r="P60" s="41" t="str">
        <f>IF(( AND(I60="x",L60="x") ),"(*) Marcar solo un valor: Si o No","")</f>
        <v/>
      </c>
      <c r="S60" s="67">
        <v>245</v>
      </c>
    </row>
    <row r="61" spans="1:20" ht="5.25" customHeight="1" x14ac:dyDescent="0.2">
      <c r="B61" s="431"/>
      <c r="C61" s="303"/>
      <c r="D61" s="303"/>
      <c r="E61" s="303"/>
      <c r="F61" s="432"/>
      <c r="G61" s="436"/>
      <c r="H61" s="240"/>
      <c r="I61" s="240"/>
      <c r="J61" s="241"/>
      <c r="K61" s="436"/>
      <c r="L61" s="240"/>
      <c r="M61" s="241"/>
    </row>
    <row r="62" spans="1:20" ht="30" customHeight="1" x14ac:dyDescent="0.2">
      <c r="A62" s="33" t="s">
        <v>562</v>
      </c>
      <c r="B62" s="373" t="s">
        <v>563</v>
      </c>
      <c r="C62" s="373"/>
      <c r="D62" s="373"/>
      <c r="E62" s="373"/>
      <c r="F62" s="373"/>
      <c r="G62" s="373"/>
      <c r="H62" s="373"/>
      <c r="I62" s="373"/>
      <c r="J62" s="373"/>
      <c r="K62" s="373"/>
      <c r="L62" s="373"/>
      <c r="M62" s="373"/>
    </row>
    <row r="63" spans="1:20" ht="14.25" x14ac:dyDescent="0.2">
      <c r="A63" s="38"/>
      <c r="B63" s="373" t="s">
        <v>564</v>
      </c>
      <c r="C63" s="373"/>
      <c r="D63" s="373"/>
      <c r="E63" s="373"/>
      <c r="F63" s="373"/>
      <c r="G63" s="373"/>
      <c r="H63" s="373"/>
      <c r="I63" s="373"/>
      <c r="J63" s="373"/>
      <c r="K63" s="373"/>
      <c r="L63" s="373"/>
      <c r="M63" s="373"/>
    </row>
    <row r="64" spans="1:20" ht="13.35" customHeight="1" x14ac:dyDescent="0.2">
      <c r="A64" s="33" t="s">
        <v>562</v>
      </c>
      <c r="B64" s="381" t="s">
        <v>565</v>
      </c>
      <c r="C64" s="381"/>
      <c r="D64" s="381"/>
      <c r="E64" s="381"/>
      <c r="F64" s="381"/>
      <c r="G64" s="381"/>
      <c r="H64" s="381"/>
      <c r="I64" s="381"/>
      <c r="J64" s="381"/>
      <c r="K64" s="381"/>
      <c r="L64" s="381"/>
      <c r="M64" s="381"/>
    </row>
    <row r="66" spans="1:20" x14ac:dyDescent="0.2">
      <c r="B66" s="425" t="s">
        <v>569</v>
      </c>
      <c r="C66" s="426"/>
      <c r="D66" s="426"/>
      <c r="E66" s="426"/>
      <c r="F66" s="426"/>
      <c r="G66" s="426"/>
      <c r="H66" s="426"/>
      <c r="I66" s="426"/>
      <c r="J66" s="426"/>
      <c r="K66" s="426"/>
      <c r="L66" s="426"/>
      <c r="M66" s="427"/>
    </row>
    <row r="67" spans="1:20" x14ac:dyDescent="0.2">
      <c r="B67" s="308" t="s">
        <v>542</v>
      </c>
      <c r="C67" s="308"/>
      <c r="D67" s="443" t="s">
        <v>570</v>
      </c>
      <c r="E67" s="443"/>
      <c r="F67" s="443"/>
      <c r="G67" s="443"/>
      <c r="H67" s="443"/>
      <c r="I67" s="443"/>
      <c r="J67" s="443"/>
      <c r="K67" s="443"/>
      <c r="L67" s="443"/>
      <c r="M67" s="443"/>
      <c r="S67" s="67">
        <v>246</v>
      </c>
    </row>
    <row r="68" spans="1:20" x14ac:dyDescent="0.2">
      <c r="B68" s="308" t="s">
        <v>544</v>
      </c>
      <c r="C68" s="308"/>
      <c r="D68" s="442">
        <v>43588</v>
      </c>
      <c r="E68" s="442"/>
      <c r="F68" s="442"/>
      <c r="G68" s="442"/>
      <c r="H68" s="442"/>
      <c r="I68" s="442"/>
      <c r="J68" s="442"/>
      <c r="K68" s="442"/>
      <c r="L68" s="442"/>
      <c r="M68" s="442"/>
      <c r="S68" s="67">
        <v>247</v>
      </c>
    </row>
    <row r="69" spans="1:20" x14ac:dyDescent="0.2">
      <c r="B69" s="308" t="s">
        <v>545</v>
      </c>
      <c r="C69" s="308"/>
      <c r="D69" s="443" t="s">
        <v>571</v>
      </c>
      <c r="E69" s="443"/>
      <c r="F69" s="443"/>
      <c r="G69" s="443"/>
      <c r="H69" s="443"/>
      <c r="I69" s="443"/>
      <c r="J69" s="443"/>
      <c r="K69" s="443"/>
      <c r="L69" s="443"/>
      <c r="M69" s="443"/>
      <c r="S69" s="67">
        <v>248</v>
      </c>
    </row>
    <row r="70" spans="1:20" x14ac:dyDescent="0.2">
      <c r="A70" s="304"/>
      <c r="B70" s="444"/>
      <c r="C70" s="444"/>
      <c r="D70" s="444"/>
      <c r="E70" s="444"/>
      <c r="F70" s="444"/>
      <c r="G70" s="444"/>
      <c r="H70" s="444"/>
      <c r="I70" s="444"/>
      <c r="J70" s="444"/>
      <c r="K70" s="444"/>
      <c r="L70" s="444"/>
      <c r="M70" s="444"/>
    </row>
    <row r="71" spans="1:20" ht="15" customHeight="1" x14ac:dyDescent="0.2">
      <c r="B71" s="306" t="s">
        <v>547</v>
      </c>
      <c r="C71" s="306"/>
      <c r="D71" s="306" t="s">
        <v>341</v>
      </c>
      <c r="E71" s="306"/>
      <c r="F71" s="306"/>
      <c r="G71" s="445" t="s">
        <v>548</v>
      </c>
      <c r="H71" s="398"/>
      <c r="I71" s="398"/>
      <c r="J71" s="399"/>
      <c r="K71" s="449" t="s">
        <v>549</v>
      </c>
      <c r="L71" s="450"/>
      <c r="M71" s="451"/>
    </row>
    <row r="72" spans="1:20" ht="21" customHeight="1" x14ac:dyDescent="0.2">
      <c r="B72" s="306"/>
      <c r="C72" s="306"/>
      <c r="D72" s="3" t="s">
        <v>550</v>
      </c>
      <c r="E72" s="306" t="s">
        <v>551</v>
      </c>
      <c r="F72" s="306"/>
      <c r="G72" s="446"/>
      <c r="H72" s="447"/>
      <c r="I72" s="447"/>
      <c r="J72" s="448"/>
      <c r="K72" s="452"/>
      <c r="L72" s="453"/>
      <c r="M72" s="454"/>
      <c r="O72" s="58" t="s">
        <v>78</v>
      </c>
      <c r="P72" s="62" t="s">
        <v>79</v>
      </c>
      <c r="S72" s="67">
        <v>249</v>
      </c>
    </row>
    <row r="73" spans="1:20" ht="20.100000000000001" customHeight="1" x14ac:dyDescent="0.2">
      <c r="B73" s="325" t="s">
        <v>552</v>
      </c>
      <c r="C73" s="327"/>
      <c r="D73" s="152">
        <v>43588</v>
      </c>
      <c r="E73" s="442"/>
      <c r="F73" s="442"/>
      <c r="G73" s="347" t="s">
        <v>553</v>
      </c>
      <c r="H73" s="348"/>
      <c r="I73" s="348"/>
      <c r="J73" s="349"/>
      <c r="K73" s="455"/>
      <c r="L73" s="456"/>
      <c r="M73" s="457"/>
    </row>
    <row r="74" spans="1:20" x14ac:dyDescent="0.2">
      <c r="B74" s="202" t="s">
        <v>572</v>
      </c>
      <c r="C74" s="203"/>
      <c r="D74" s="152">
        <v>43588</v>
      </c>
      <c r="E74" s="198"/>
      <c r="F74" s="199"/>
      <c r="G74" s="178" t="s">
        <v>554</v>
      </c>
      <c r="H74" s="179"/>
      <c r="I74" s="179"/>
      <c r="J74" s="180"/>
      <c r="K74" s="171"/>
      <c r="L74" s="172"/>
      <c r="M74" s="173"/>
    </row>
    <row r="75" spans="1:20" x14ac:dyDescent="0.2">
      <c r="B75" s="325" t="s">
        <v>573</v>
      </c>
      <c r="C75" s="327"/>
      <c r="D75" s="152">
        <v>43588</v>
      </c>
      <c r="E75" s="442"/>
      <c r="F75" s="442"/>
      <c r="G75" s="347" t="s">
        <v>554</v>
      </c>
      <c r="H75" s="348"/>
      <c r="I75" s="348"/>
      <c r="J75" s="349"/>
      <c r="K75" s="455"/>
      <c r="L75" s="456"/>
      <c r="M75" s="457"/>
    </row>
    <row r="76" spans="1:20" ht="22.5" x14ac:dyDescent="0.2">
      <c r="B76" s="308" t="s">
        <v>556</v>
      </c>
      <c r="C76" s="308"/>
      <c r="D76" s="308"/>
      <c r="E76" s="308"/>
      <c r="F76" s="308"/>
      <c r="G76" s="437">
        <v>33</v>
      </c>
      <c r="H76" s="438"/>
      <c r="I76" s="438"/>
      <c r="J76" s="438"/>
      <c r="K76" s="438"/>
      <c r="L76" s="438"/>
      <c r="M76" s="439"/>
      <c r="O76" s="63" t="s">
        <v>84</v>
      </c>
      <c r="P76" s="61" t="s">
        <v>85</v>
      </c>
      <c r="S76" s="67">
        <v>0</v>
      </c>
      <c r="T76" s="67">
        <v>250</v>
      </c>
    </row>
    <row r="77" spans="1:20" x14ac:dyDescent="0.2">
      <c r="B77" s="308" t="s">
        <v>557</v>
      </c>
      <c r="C77" s="308"/>
      <c r="D77" s="308"/>
      <c r="E77" s="308"/>
      <c r="F77" s="308"/>
      <c r="G77" s="437">
        <v>6</v>
      </c>
      <c r="H77" s="438"/>
      <c r="I77" s="438"/>
      <c r="J77" s="438"/>
      <c r="K77" s="438"/>
      <c r="L77" s="438"/>
      <c r="M77" s="439"/>
      <c r="S77" s="67">
        <v>251</v>
      </c>
    </row>
    <row r="78" spans="1:20" ht="8.25" customHeight="1" x14ac:dyDescent="0.2">
      <c r="B78" s="308" t="s">
        <v>558</v>
      </c>
      <c r="C78" s="308"/>
      <c r="D78" s="308"/>
      <c r="E78" s="308"/>
      <c r="F78" s="308"/>
      <c r="G78" s="433"/>
      <c r="H78" s="434"/>
      <c r="I78" s="434"/>
      <c r="J78" s="435"/>
      <c r="K78" s="433"/>
      <c r="L78" s="434"/>
      <c r="M78" s="435"/>
    </row>
    <row r="79" spans="1:20" x14ac:dyDescent="0.2">
      <c r="B79" s="308"/>
      <c r="C79" s="308"/>
      <c r="D79" s="308"/>
      <c r="E79" s="308"/>
      <c r="F79" s="308"/>
      <c r="G79" s="35" t="s">
        <v>559</v>
      </c>
      <c r="I79" s="97"/>
      <c r="J79" s="36"/>
      <c r="K79" s="35" t="s">
        <v>560</v>
      </c>
      <c r="L79" s="97" t="s">
        <v>61</v>
      </c>
      <c r="M79" s="36"/>
      <c r="P79" s="41" t="str">
        <f>IF(( AND(I79="x",L79="x") ),"(*) Marcar solo un valor: Si o No","")</f>
        <v/>
      </c>
      <c r="S79" s="67">
        <v>252</v>
      </c>
    </row>
    <row r="80" spans="1:20" ht="7.5" customHeight="1" x14ac:dyDescent="0.2">
      <c r="B80" s="308"/>
      <c r="C80" s="308"/>
      <c r="D80" s="308"/>
      <c r="E80" s="308"/>
      <c r="F80" s="308"/>
      <c r="G80" s="436"/>
      <c r="H80" s="240"/>
      <c r="I80" s="240"/>
      <c r="J80" s="241"/>
      <c r="K80" s="436"/>
      <c r="L80" s="240"/>
      <c r="M80" s="241"/>
    </row>
    <row r="81" spans="1:19" ht="4.5" customHeight="1" x14ac:dyDescent="0.2">
      <c r="B81" s="428" t="s">
        <v>561</v>
      </c>
      <c r="C81" s="262"/>
      <c r="D81" s="262"/>
      <c r="E81" s="262"/>
      <c r="F81" s="429"/>
      <c r="G81" s="433"/>
      <c r="H81" s="434"/>
      <c r="I81" s="434"/>
      <c r="J81" s="435"/>
      <c r="K81" s="433"/>
      <c r="L81" s="434"/>
      <c r="M81" s="435"/>
    </row>
    <row r="82" spans="1:19" x14ac:dyDescent="0.2">
      <c r="B82" s="430"/>
      <c r="C82" s="316"/>
      <c r="D82" s="316"/>
      <c r="E82" s="316"/>
      <c r="F82" s="372"/>
      <c r="G82" s="35" t="s">
        <v>559</v>
      </c>
      <c r="I82" s="97"/>
      <c r="J82" s="36"/>
      <c r="K82" s="35" t="s">
        <v>560</v>
      </c>
      <c r="L82" s="97" t="s">
        <v>61</v>
      </c>
      <c r="M82" s="36"/>
      <c r="P82" s="41" t="str">
        <f>IF(( AND(I82="x",L82="x") ),"(*) Marcar solo un valor: Si o No","")</f>
        <v/>
      </c>
      <c r="S82" s="67">
        <v>253</v>
      </c>
    </row>
    <row r="83" spans="1:19" ht="5.25" customHeight="1" x14ac:dyDescent="0.2">
      <c r="B83" s="431"/>
      <c r="C83" s="303"/>
      <c r="D83" s="303"/>
      <c r="E83" s="303"/>
      <c r="F83" s="432"/>
      <c r="G83" s="436"/>
      <c r="H83" s="240"/>
      <c r="I83" s="240"/>
      <c r="J83" s="241"/>
      <c r="K83" s="436"/>
      <c r="L83" s="240"/>
      <c r="M83" s="241"/>
    </row>
    <row r="84" spans="1:19" ht="30" customHeight="1" x14ac:dyDescent="0.2">
      <c r="A84" s="33" t="s">
        <v>562</v>
      </c>
      <c r="B84" s="373" t="s">
        <v>563</v>
      </c>
      <c r="C84" s="373"/>
      <c r="D84" s="373"/>
      <c r="E84" s="373"/>
      <c r="F84" s="373"/>
      <c r="G84" s="373"/>
      <c r="H84" s="373"/>
      <c r="I84" s="373"/>
      <c r="J84" s="373"/>
      <c r="K84" s="373"/>
      <c r="L84" s="373"/>
      <c r="M84" s="373"/>
    </row>
    <row r="85" spans="1:19" ht="14.25" x14ac:dyDescent="0.2">
      <c r="A85" s="38"/>
      <c r="B85" s="373" t="s">
        <v>564</v>
      </c>
      <c r="C85" s="373"/>
      <c r="D85" s="373"/>
      <c r="E85" s="373"/>
      <c r="F85" s="373"/>
      <c r="G85" s="373"/>
      <c r="H85" s="373"/>
      <c r="I85" s="373"/>
      <c r="J85" s="373"/>
      <c r="K85" s="373"/>
      <c r="L85" s="373"/>
      <c r="M85" s="373"/>
    </row>
    <row r="86" spans="1:19" ht="13.35" customHeight="1" x14ac:dyDescent="0.2">
      <c r="A86" s="33" t="s">
        <v>562</v>
      </c>
      <c r="B86" s="381" t="s">
        <v>565</v>
      </c>
      <c r="C86" s="381"/>
      <c r="D86" s="381"/>
      <c r="E86" s="381"/>
      <c r="F86" s="381"/>
      <c r="G86" s="381"/>
      <c r="H86" s="381"/>
      <c r="I86" s="381"/>
      <c r="J86" s="381"/>
      <c r="K86" s="381"/>
      <c r="L86" s="381"/>
      <c r="M86" s="381"/>
    </row>
    <row r="88" spans="1:19" x14ac:dyDescent="0.2">
      <c r="B88" s="425" t="s">
        <v>574</v>
      </c>
      <c r="C88" s="426"/>
      <c r="D88" s="426"/>
      <c r="E88" s="426"/>
      <c r="F88" s="426"/>
      <c r="G88" s="426"/>
      <c r="H88" s="426"/>
      <c r="I88" s="426"/>
      <c r="J88" s="426"/>
      <c r="K88" s="426"/>
      <c r="L88" s="426"/>
      <c r="M88" s="427"/>
    </row>
    <row r="89" spans="1:19" x14ac:dyDescent="0.2">
      <c r="B89" s="308" t="s">
        <v>542</v>
      </c>
      <c r="C89" s="308"/>
      <c r="D89" s="392" t="s">
        <v>575</v>
      </c>
      <c r="E89" s="461"/>
      <c r="F89" s="461"/>
      <c r="G89" s="461"/>
      <c r="H89" s="461"/>
      <c r="I89" s="461"/>
      <c r="J89" s="461"/>
      <c r="K89" s="461"/>
      <c r="L89" s="461"/>
      <c r="M89" s="393"/>
      <c r="S89" s="67">
        <v>254</v>
      </c>
    </row>
    <row r="90" spans="1:19" x14ac:dyDescent="0.2">
      <c r="B90" s="308" t="s">
        <v>544</v>
      </c>
      <c r="C90" s="308"/>
      <c r="D90" s="458">
        <v>42958</v>
      </c>
      <c r="E90" s="459"/>
      <c r="F90" s="459"/>
      <c r="G90" s="459"/>
      <c r="H90" s="459"/>
      <c r="I90" s="459"/>
      <c r="J90" s="459"/>
      <c r="K90" s="459"/>
      <c r="L90" s="459"/>
      <c r="M90" s="460"/>
      <c r="S90" s="67">
        <v>255</v>
      </c>
    </row>
    <row r="91" spans="1:19" x14ac:dyDescent="0.2">
      <c r="B91" s="308" t="s">
        <v>545</v>
      </c>
      <c r="C91" s="308"/>
      <c r="D91" s="392" t="s">
        <v>576</v>
      </c>
      <c r="E91" s="461"/>
      <c r="F91" s="461"/>
      <c r="G91" s="461"/>
      <c r="H91" s="461"/>
      <c r="I91" s="461"/>
      <c r="J91" s="461"/>
      <c r="K91" s="461"/>
      <c r="L91" s="461"/>
      <c r="M91" s="393"/>
      <c r="S91" s="67">
        <v>256</v>
      </c>
    </row>
    <row r="92" spans="1:19" x14ac:dyDescent="0.2">
      <c r="A92" s="304"/>
      <c r="B92" s="444"/>
      <c r="C92" s="444"/>
      <c r="D92" s="444"/>
      <c r="E92" s="444"/>
      <c r="F92" s="444"/>
      <c r="G92" s="444"/>
      <c r="H92" s="444"/>
      <c r="I92" s="444"/>
      <c r="J92" s="444"/>
      <c r="K92" s="444"/>
      <c r="L92" s="444"/>
      <c r="M92" s="444"/>
    </row>
    <row r="93" spans="1:19" ht="15" customHeight="1" x14ac:dyDescent="0.2">
      <c r="B93" s="306" t="s">
        <v>547</v>
      </c>
      <c r="C93" s="306"/>
      <c r="D93" s="306" t="s">
        <v>341</v>
      </c>
      <c r="E93" s="306"/>
      <c r="F93" s="306"/>
      <c r="G93" s="445" t="s">
        <v>548</v>
      </c>
      <c r="H93" s="398"/>
      <c r="I93" s="398"/>
      <c r="J93" s="399"/>
      <c r="K93" s="449" t="s">
        <v>549</v>
      </c>
      <c r="L93" s="450"/>
      <c r="M93" s="451"/>
    </row>
    <row r="94" spans="1:19" ht="21" customHeight="1" x14ac:dyDescent="0.2">
      <c r="B94" s="306"/>
      <c r="C94" s="306"/>
      <c r="D94" s="3" t="s">
        <v>550</v>
      </c>
      <c r="E94" s="306" t="s">
        <v>551</v>
      </c>
      <c r="F94" s="306"/>
      <c r="G94" s="446"/>
      <c r="H94" s="447"/>
      <c r="I94" s="447"/>
      <c r="J94" s="448"/>
      <c r="K94" s="452"/>
      <c r="L94" s="453"/>
      <c r="M94" s="454"/>
      <c r="O94" s="58" t="s">
        <v>78</v>
      </c>
      <c r="P94" s="62" t="s">
        <v>79</v>
      </c>
      <c r="S94" s="67">
        <v>257</v>
      </c>
    </row>
    <row r="95" spans="1:19" ht="24" customHeight="1" x14ac:dyDescent="0.2">
      <c r="B95" s="392" t="s">
        <v>489</v>
      </c>
      <c r="C95" s="393"/>
      <c r="D95" s="96">
        <v>42958</v>
      </c>
      <c r="E95" s="442"/>
      <c r="F95" s="442"/>
      <c r="G95" s="347" t="s">
        <v>553</v>
      </c>
      <c r="H95" s="348"/>
      <c r="I95" s="348"/>
      <c r="J95" s="349"/>
      <c r="K95" s="455"/>
      <c r="L95" s="456"/>
      <c r="M95" s="457"/>
    </row>
    <row r="96" spans="1:19" x14ac:dyDescent="0.2">
      <c r="B96" s="178" t="s">
        <v>488</v>
      </c>
      <c r="C96" s="180"/>
      <c r="D96" s="96">
        <v>42958</v>
      </c>
      <c r="E96" s="198"/>
      <c r="F96" s="199"/>
      <c r="G96" s="178" t="s">
        <v>554</v>
      </c>
      <c r="H96" s="179"/>
      <c r="I96" s="179"/>
      <c r="J96" s="180"/>
      <c r="K96" s="171"/>
      <c r="L96" s="172"/>
      <c r="M96" s="173"/>
    </row>
    <row r="97" spans="1:20" x14ac:dyDescent="0.2">
      <c r="B97" s="392" t="s">
        <v>577</v>
      </c>
      <c r="C97" s="393"/>
      <c r="D97" s="96">
        <v>43271</v>
      </c>
      <c r="E97" s="442"/>
      <c r="F97" s="442"/>
      <c r="G97" s="347" t="s">
        <v>554</v>
      </c>
      <c r="H97" s="348"/>
      <c r="I97" s="348"/>
      <c r="J97" s="349"/>
      <c r="K97" s="455"/>
      <c r="L97" s="456"/>
      <c r="M97" s="457"/>
    </row>
    <row r="98" spans="1:20" ht="22.5" x14ac:dyDescent="0.2">
      <c r="B98" s="308" t="s">
        <v>556</v>
      </c>
      <c r="C98" s="308"/>
      <c r="D98" s="308"/>
      <c r="E98" s="308"/>
      <c r="F98" s="308"/>
      <c r="G98" s="437">
        <v>0</v>
      </c>
      <c r="H98" s="438"/>
      <c r="I98" s="438"/>
      <c r="J98" s="438"/>
      <c r="K98" s="438"/>
      <c r="L98" s="438"/>
      <c r="M98" s="439"/>
      <c r="O98" s="63" t="s">
        <v>84</v>
      </c>
      <c r="P98" s="61" t="s">
        <v>85</v>
      </c>
      <c r="S98" s="67">
        <v>0</v>
      </c>
      <c r="T98" s="67">
        <v>258</v>
      </c>
    </row>
    <row r="99" spans="1:20" x14ac:dyDescent="0.2">
      <c r="B99" s="308" t="s">
        <v>557</v>
      </c>
      <c r="C99" s="308"/>
      <c r="D99" s="308"/>
      <c r="E99" s="308"/>
      <c r="F99" s="308"/>
      <c r="G99" s="437">
        <v>6</v>
      </c>
      <c r="H99" s="438"/>
      <c r="I99" s="438"/>
      <c r="J99" s="438"/>
      <c r="K99" s="438"/>
      <c r="L99" s="438"/>
      <c r="M99" s="439"/>
      <c r="S99" s="67">
        <v>259</v>
      </c>
    </row>
    <row r="100" spans="1:20" ht="8.25" customHeight="1" x14ac:dyDescent="0.2">
      <c r="B100" s="308" t="s">
        <v>558</v>
      </c>
      <c r="C100" s="308"/>
      <c r="D100" s="308"/>
      <c r="E100" s="308"/>
      <c r="F100" s="308"/>
      <c r="G100" s="433"/>
      <c r="H100" s="434"/>
      <c r="I100" s="434"/>
      <c r="J100" s="435"/>
      <c r="K100" s="433"/>
      <c r="L100" s="434"/>
      <c r="M100" s="435"/>
    </row>
    <row r="101" spans="1:20" x14ac:dyDescent="0.2">
      <c r="B101" s="308"/>
      <c r="C101" s="308"/>
      <c r="D101" s="308"/>
      <c r="E101" s="308"/>
      <c r="F101" s="308"/>
      <c r="G101" s="35" t="s">
        <v>559</v>
      </c>
      <c r="I101" s="97"/>
      <c r="J101" s="36"/>
      <c r="K101" s="35" t="s">
        <v>560</v>
      </c>
      <c r="L101" s="97" t="s">
        <v>61</v>
      </c>
      <c r="M101" s="36"/>
      <c r="P101" s="41" t="str">
        <f>IF(( AND(I101="x",L101="x") ),"(*) Marcar solo un valor: Si o No","")</f>
        <v/>
      </c>
      <c r="S101" s="67">
        <v>260</v>
      </c>
    </row>
    <row r="102" spans="1:20" ht="7.5" customHeight="1" x14ac:dyDescent="0.2">
      <c r="B102" s="308"/>
      <c r="C102" s="308"/>
      <c r="D102" s="308"/>
      <c r="E102" s="308"/>
      <c r="F102" s="308"/>
      <c r="G102" s="436"/>
      <c r="H102" s="240"/>
      <c r="I102" s="240"/>
      <c r="J102" s="241"/>
      <c r="K102" s="436"/>
      <c r="L102" s="240"/>
      <c r="M102" s="241"/>
    </row>
    <row r="103" spans="1:20" ht="4.5" customHeight="1" x14ac:dyDescent="0.2">
      <c r="B103" s="428" t="s">
        <v>561</v>
      </c>
      <c r="C103" s="262"/>
      <c r="D103" s="262"/>
      <c r="E103" s="262"/>
      <c r="F103" s="429"/>
      <c r="G103" s="433"/>
      <c r="H103" s="434"/>
      <c r="I103" s="434"/>
      <c r="J103" s="435"/>
      <c r="K103" s="433"/>
      <c r="L103" s="434"/>
      <c r="M103" s="435"/>
    </row>
    <row r="104" spans="1:20" x14ac:dyDescent="0.2">
      <c r="B104" s="430"/>
      <c r="C104" s="316"/>
      <c r="D104" s="316"/>
      <c r="E104" s="316"/>
      <c r="F104" s="372"/>
      <c r="G104" s="35" t="s">
        <v>559</v>
      </c>
      <c r="I104" s="97"/>
      <c r="J104" s="36"/>
      <c r="K104" s="35" t="s">
        <v>560</v>
      </c>
      <c r="L104" s="97" t="s">
        <v>61</v>
      </c>
      <c r="M104" s="36"/>
      <c r="P104" s="41" t="str">
        <f>IF(( AND(I104="x",L104="x") ),"(*) Marcar solo un valor: Si o No","")</f>
        <v/>
      </c>
      <c r="S104" s="67">
        <v>261</v>
      </c>
    </row>
    <row r="105" spans="1:20" ht="5.25" customHeight="1" x14ac:dyDescent="0.2">
      <c r="B105" s="431"/>
      <c r="C105" s="303"/>
      <c r="D105" s="303"/>
      <c r="E105" s="303"/>
      <c r="F105" s="432"/>
      <c r="G105" s="436"/>
      <c r="H105" s="240"/>
      <c r="I105" s="240"/>
      <c r="J105" s="241"/>
      <c r="K105" s="436"/>
      <c r="L105" s="240"/>
      <c r="M105" s="241"/>
    </row>
    <row r="106" spans="1:20" ht="30" customHeight="1" x14ac:dyDescent="0.2">
      <c r="A106" s="33" t="s">
        <v>562</v>
      </c>
      <c r="B106" s="373" t="s">
        <v>563</v>
      </c>
      <c r="C106" s="373"/>
      <c r="D106" s="373"/>
      <c r="E106" s="373"/>
      <c r="F106" s="373"/>
      <c r="G106" s="373"/>
      <c r="H106" s="373"/>
      <c r="I106" s="373"/>
      <c r="J106" s="373"/>
      <c r="K106" s="373"/>
      <c r="L106" s="373"/>
      <c r="M106" s="373"/>
    </row>
    <row r="107" spans="1:20" ht="14.25" x14ac:dyDescent="0.2">
      <c r="A107" s="38"/>
      <c r="B107" s="373" t="s">
        <v>564</v>
      </c>
      <c r="C107" s="373"/>
      <c r="D107" s="373"/>
      <c r="E107" s="373"/>
      <c r="F107" s="373"/>
      <c r="G107" s="373"/>
      <c r="H107" s="373"/>
      <c r="I107" s="373"/>
      <c r="J107" s="373"/>
      <c r="K107" s="373"/>
      <c r="L107" s="373"/>
      <c r="M107" s="373"/>
    </row>
    <row r="108" spans="1:20" ht="13.35" customHeight="1" x14ac:dyDescent="0.2">
      <c r="A108" s="33" t="s">
        <v>562</v>
      </c>
      <c r="B108" s="381" t="s">
        <v>565</v>
      </c>
      <c r="C108" s="381"/>
      <c r="D108" s="381"/>
      <c r="E108" s="381"/>
      <c r="F108" s="381"/>
      <c r="G108" s="381"/>
      <c r="H108" s="381"/>
      <c r="I108" s="381"/>
      <c r="J108" s="381"/>
      <c r="K108" s="381"/>
      <c r="L108" s="381"/>
      <c r="M108" s="381"/>
    </row>
    <row r="110" spans="1:20" x14ac:dyDescent="0.2">
      <c r="B110" s="425" t="s">
        <v>578</v>
      </c>
      <c r="C110" s="426"/>
      <c r="D110" s="426"/>
      <c r="E110" s="426"/>
      <c r="F110" s="426"/>
      <c r="G110" s="426"/>
      <c r="H110" s="426"/>
      <c r="I110" s="426"/>
      <c r="J110" s="426"/>
      <c r="K110" s="426"/>
      <c r="L110" s="426"/>
      <c r="M110" s="427"/>
    </row>
    <row r="111" spans="1:20" x14ac:dyDescent="0.2">
      <c r="B111" s="308" t="s">
        <v>542</v>
      </c>
      <c r="C111" s="308"/>
      <c r="D111" s="443" t="s">
        <v>579</v>
      </c>
      <c r="E111" s="443"/>
      <c r="F111" s="443"/>
      <c r="G111" s="443"/>
      <c r="H111" s="443"/>
      <c r="I111" s="443"/>
      <c r="J111" s="443"/>
      <c r="K111" s="443"/>
      <c r="L111" s="443"/>
      <c r="M111" s="443"/>
      <c r="S111" s="67">
        <v>262</v>
      </c>
    </row>
    <row r="112" spans="1:20" x14ac:dyDescent="0.2">
      <c r="B112" s="308" t="s">
        <v>544</v>
      </c>
      <c r="C112" s="308"/>
      <c r="D112" s="442">
        <v>43836</v>
      </c>
      <c r="E112" s="442"/>
      <c r="F112" s="442"/>
      <c r="G112" s="442"/>
      <c r="H112" s="442"/>
      <c r="I112" s="442"/>
      <c r="J112" s="442"/>
      <c r="K112" s="442"/>
      <c r="L112" s="442"/>
      <c r="M112" s="442"/>
      <c r="S112" s="67">
        <v>263</v>
      </c>
    </row>
    <row r="113" spans="1:20" ht="24.95" customHeight="1" x14ac:dyDescent="0.2">
      <c r="B113" s="308" t="s">
        <v>545</v>
      </c>
      <c r="C113" s="308"/>
      <c r="D113" s="443" t="s">
        <v>580</v>
      </c>
      <c r="E113" s="443"/>
      <c r="F113" s="443"/>
      <c r="G113" s="443"/>
      <c r="H113" s="443"/>
      <c r="I113" s="443"/>
      <c r="J113" s="443"/>
      <c r="K113" s="443"/>
      <c r="L113" s="443"/>
      <c r="M113" s="443"/>
      <c r="S113" s="67">
        <v>264</v>
      </c>
    </row>
    <row r="114" spans="1:20" x14ac:dyDescent="0.2">
      <c r="A114" s="304"/>
      <c r="B114" s="444"/>
      <c r="C114" s="444"/>
      <c r="D114" s="444"/>
      <c r="E114" s="444"/>
      <c r="F114" s="444"/>
      <c r="G114" s="444"/>
      <c r="H114" s="444"/>
      <c r="I114" s="444"/>
      <c r="J114" s="444"/>
      <c r="K114" s="444"/>
      <c r="L114" s="444"/>
      <c r="M114" s="444"/>
    </row>
    <row r="115" spans="1:20" ht="15" customHeight="1" x14ac:dyDescent="0.2">
      <c r="B115" s="306" t="s">
        <v>547</v>
      </c>
      <c r="C115" s="306"/>
      <c r="D115" s="306" t="s">
        <v>341</v>
      </c>
      <c r="E115" s="306"/>
      <c r="F115" s="306"/>
      <c r="G115" s="445" t="s">
        <v>548</v>
      </c>
      <c r="H115" s="398"/>
      <c r="I115" s="398"/>
      <c r="J115" s="399"/>
      <c r="K115" s="449" t="s">
        <v>549</v>
      </c>
      <c r="L115" s="450"/>
      <c r="M115" s="451"/>
    </row>
    <row r="116" spans="1:20" ht="21" customHeight="1" x14ac:dyDescent="0.2">
      <c r="B116" s="306"/>
      <c r="C116" s="306"/>
      <c r="D116" s="3" t="s">
        <v>550</v>
      </c>
      <c r="E116" s="306" t="s">
        <v>551</v>
      </c>
      <c r="F116" s="306"/>
      <c r="G116" s="446"/>
      <c r="H116" s="447"/>
      <c r="I116" s="447"/>
      <c r="J116" s="448"/>
      <c r="K116" s="452"/>
      <c r="L116" s="453"/>
      <c r="M116" s="454"/>
      <c r="O116" s="58" t="s">
        <v>78</v>
      </c>
      <c r="P116" s="62" t="s">
        <v>79</v>
      </c>
      <c r="S116" s="67">
        <v>265</v>
      </c>
    </row>
    <row r="117" spans="1:20" x14ac:dyDescent="0.2">
      <c r="B117" s="440" t="s">
        <v>573</v>
      </c>
      <c r="C117" s="441"/>
      <c r="D117" s="96">
        <v>43836</v>
      </c>
      <c r="E117" s="442"/>
      <c r="F117" s="442"/>
      <c r="G117" s="347" t="s">
        <v>553</v>
      </c>
      <c r="H117" s="348"/>
      <c r="I117" s="348"/>
      <c r="J117" s="349"/>
      <c r="K117" s="455"/>
      <c r="L117" s="456"/>
      <c r="M117" s="457"/>
    </row>
    <row r="118" spans="1:20" x14ac:dyDescent="0.2">
      <c r="B118" s="205" t="s">
        <v>572</v>
      </c>
      <c r="C118" s="204"/>
      <c r="D118" s="96">
        <v>43836</v>
      </c>
      <c r="E118" s="198"/>
      <c r="F118" s="199"/>
      <c r="G118" s="178" t="s">
        <v>554</v>
      </c>
      <c r="H118" s="179"/>
      <c r="I118" s="179"/>
      <c r="J118" s="180"/>
      <c r="K118" s="171"/>
      <c r="L118" s="172"/>
      <c r="M118" s="173"/>
    </row>
    <row r="119" spans="1:20" ht="23.1" customHeight="1" x14ac:dyDescent="0.2">
      <c r="B119" s="440" t="s">
        <v>552</v>
      </c>
      <c r="C119" s="441"/>
      <c r="D119" s="96">
        <v>43836</v>
      </c>
      <c r="E119" s="442"/>
      <c r="F119" s="442"/>
      <c r="G119" s="347" t="s">
        <v>554</v>
      </c>
      <c r="H119" s="348"/>
      <c r="I119" s="348"/>
      <c r="J119" s="349"/>
      <c r="K119" s="455"/>
      <c r="L119" s="456"/>
      <c r="M119" s="457"/>
    </row>
    <row r="120" spans="1:20" ht="22.5" x14ac:dyDescent="0.2">
      <c r="B120" s="308" t="s">
        <v>556</v>
      </c>
      <c r="C120" s="308"/>
      <c r="D120" s="308"/>
      <c r="E120" s="308"/>
      <c r="F120" s="308"/>
      <c r="G120" s="437">
        <v>33</v>
      </c>
      <c r="H120" s="438"/>
      <c r="I120" s="438"/>
      <c r="J120" s="438"/>
      <c r="K120" s="438"/>
      <c r="L120" s="438"/>
      <c r="M120" s="439"/>
      <c r="O120" s="63" t="s">
        <v>84</v>
      </c>
      <c r="P120" s="61" t="s">
        <v>85</v>
      </c>
      <c r="S120" s="67">
        <v>0</v>
      </c>
      <c r="T120" s="67">
        <v>266</v>
      </c>
    </row>
    <row r="121" spans="1:20" x14ac:dyDescent="0.2">
      <c r="B121" s="308" t="s">
        <v>557</v>
      </c>
      <c r="C121" s="308"/>
      <c r="D121" s="308"/>
      <c r="E121" s="308"/>
      <c r="F121" s="308"/>
      <c r="G121" s="437">
        <v>5</v>
      </c>
      <c r="H121" s="438"/>
      <c r="I121" s="438"/>
      <c r="J121" s="438"/>
      <c r="K121" s="438"/>
      <c r="L121" s="438"/>
      <c r="M121" s="439"/>
      <c r="S121" s="67">
        <v>267</v>
      </c>
    </row>
    <row r="122" spans="1:20" ht="8.25" customHeight="1" x14ac:dyDescent="0.2">
      <c r="B122" s="308" t="s">
        <v>558</v>
      </c>
      <c r="C122" s="308"/>
      <c r="D122" s="308"/>
      <c r="E122" s="308"/>
      <c r="F122" s="308"/>
      <c r="G122" s="433"/>
      <c r="H122" s="434"/>
      <c r="I122" s="434"/>
      <c r="J122" s="435"/>
      <c r="K122" s="433"/>
      <c r="L122" s="434"/>
      <c r="M122" s="435"/>
    </row>
    <row r="123" spans="1:20" x14ac:dyDescent="0.2">
      <c r="B123" s="308"/>
      <c r="C123" s="308"/>
      <c r="D123" s="308"/>
      <c r="E123" s="308"/>
      <c r="F123" s="308"/>
      <c r="G123" s="35" t="s">
        <v>559</v>
      </c>
      <c r="I123" s="97"/>
      <c r="J123" s="36"/>
      <c r="K123" s="35" t="s">
        <v>560</v>
      </c>
      <c r="L123" s="97" t="s">
        <v>61</v>
      </c>
      <c r="M123" s="36"/>
      <c r="P123" s="41" t="str">
        <f>IF(( AND(I123="x",L123="x") ),"(*) Marcar solo un valor: Si o No","")</f>
        <v/>
      </c>
      <c r="S123" s="67">
        <v>268</v>
      </c>
    </row>
    <row r="124" spans="1:20" ht="7.5" customHeight="1" x14ac:dyDescent="0.2">
      <c r="B124" s="308"/>
      <c r="C124" s="308"/>
      <c r="D124" s="308"/>
      <c r="E124" s="308"/>
      <c r="F124" s="308"/>
      <c r="G124" s="436"/>
      <c r="H124" s="240"/>
      <c r="I124" s="240"/>
      <c r="J124" s="241"/>
      <c r="K124" s="436"/>
      <c r="L124" s="240"/>
      <c r="M124" s="241"/>
    </row>
    <row r="125" spans="1:20" ht="4.5" customHeight="1" x14ac:dyDescent="0.2">
      <c r="B125" s="428" t="s">
        <v>561</v>
      </c>
      <c r="C125" s="262"/>
      <c r="D125" s="262"/>
      <c r="E125" s="262"/>
      <c r="F125" s="429"/>
      <c r="G125" s="433"/>
      <c r="H125" s="434"/>
      <c r="I125" s="434"/>
      <c r="J125" s="435"/>
      <c r="K125" s="433"/>
      <c r="L125" s="434"/>
      <c r="M125" s="435"/>
    </row>
    <row r="126" spans="1:20" x14ac:dyDescent="0.2">
      <c r="B126" s="430"/>
      <c r="C126" s="316"/>
      <c r="D126" s="316"/>
      <c r="E126" s="316"/>
      <c r="F126" s="372"/>
      <c r="G126" s="35" t="s">
        <v>559</v>
      </c>
      <c r="I126" s="97"/>
      <c r="J126" s="36"/>
      <c r="K126" s="35" t="s">
        <v>560</v>
      </c>
      <c r="L126" s="97" t="s">
        <v>61</v>
      </c>
      <c r="M126" s="36"/>
      <c r="P126" s="41" t="str">
        <f>IF(( AND(I126="x",L126="x") ),"(*) Marcar solo un valor: Si o No","")</f>
        <v/>
      </c>
      <c r="S126" s="67">
        <v>269</v>
      </c>
    </row>
    <row r="127" spans="1:20" ht="5.25" customHeight="1" x14ac:dyDescent="0.2">
      <c r="B127" s="431"/>
      <c r="C127" s="303"/>
      <c r="D127" s="303"/>
      <c r="E127" s="303"/>
      <c r="F127" s="432"/>
      <c r="G127" s="436"/>
      <c r="H127" s="240"/>
      <c r="I127" s="240"/>
      <c r="J127" s="241"/>
      <c r="K127" s="436"/>
      <c r="L127" s="240"/>
      <c r="M127" s="241"/>
    </row>
    <row r="128" spans="1:20" ht="30" customHeight="1" x14ac:dyDescent="0.2">
      <c r="A128" s="33" t="s">
        <v>562</v>
      </c>
      <c r="B128" s="373" t="s">
        <v>563</v>
      </c>
      <c r="C128" s="373"/>
      <c r="D128" s="373"/>
      <c r="E128" s="373"/>
      <c r="F128" s="373"/>
      <c r="G128" s="373"/>
      <c r="H128" s="373"/>
      <c r="I128" s="373"/>
      <c r="J128" s="373"/>
      <c r="K128" s="373"/>
      <c r="L128" s="373"/>
      <c r="M128" s="373"/>
    </row>
    <row r="129" spans="1:13" ht="14.25" x14ac:dyDescent="0.2">
      <c r="A129" s="38"/>
      <c r="B129" s="373" t="s">
        <v>564</v>
      </c>
      <c r="C129" s="373"/>
      <c r="D129" s="373"/>
      <c r="E129" s="373"/>
      <c r="F129" s="373"/>
      <c r="G129" s="373"/>
      <c r="H129" s="373"/>
      <c r="I129" s="373"/>
      <c r="J129" s="373"/>
      <c r="K129" s="373"/>
      <c r="L129" s="373"/>
      <c r="M129" s="373"/>
    </row>
    <row r="130" spans="1:13" ht="13.35" customHeight="1" x14ac:dyDescent="0.2">
      <c r="A130" s="33" t="s">
        <v>562</v>
      </c>
      <c r="B130" s="381" t="s">
        <v>565</v>
      </c>
      <c r="C130" s="381"/>
      <c r="D130" s="381"/>
      <c r="E130" s="381"/>
      <c r="F130" s="381"/>
      <c r="G130" s="381"/>
      <c r="H130" s="381"/>
      <c r="I130" s="381"/>
      <c r="J130" s="381"/>
      <c r="K130" s="381"/>
      <c r="L130" s="381"/>
      <c r="M130" s="381"/>
    </row>
  </sheetData>
  <sheetProtection algorithmName="SHA-512" hashValue="Hxv8d/Nw1nxoKj24Q2UAleRtGG0sfijIlwHr/t6d4PhsBFNBcfPGmfzfrsuaQDvNR9xQVmTxVMd3ewgI3ETi7g==" saltValue="sSQ8sK/5B/sRqky9zKJ4ew==" spinCount="100000" sheet="1" objects="1" scenarios="1" formatCells="0" formatRows="0" insertRows="0"/>
  <mergeCells count="225">
    <mergeCell ref="G119:J119"/>
    <mergeCell ref="K119:M119"/>
    <mergeCell ref="G27:J28"/>
    <mergeCell ref="K27:M28"/>
    <mergeCell ref="G29:J29"/>
    <mergeCell ref="G31:J31"/>
    <mergeCell ref="K29:M29"/>
    <mergeCell ref="K31:M31"/>
    <mergeCell ref="G49:J50"/>
    <mergeCell ref="K49:M50"/>
    <mergeCell ref="G51:J51"/>
    <mergeCell ref="K51:M51"/>
    <mergeCell ref="B62:M62"/>
    <mergeCell ref="B63:M63"/>
    <mergeCell ref="B64:M64"/>
    <mergeCell ref="B67:C67"/>
    <mergeCell ref="D67:M67"/>
    <mergeCell ref="B66:M66"/>
    <mergeCell ref="B59:F61"/>
    <mergeCell ref="G59:J59"/>
    <mergeCell ref="K59:M59"/>
    <mergeCell ref="G61:J61"/>
    <mergeCell ref="K61:M61"/>
    <mergeCell ref="B71:C72"/>
    <mergeCell ref="A1:M1"/>
    <mergeCell ref="A9:M9"/>
    <mergeCell ref="A11:D11"/>
    <mergeCell ref="A13:M13"/>
    <mergeCell ref="A26:M26"/>
    <mergeCell ref="A3:M3"/>
    <mergeCell ref="A10:M10"/>
    <mergeCell ref="A14:M14"/>
    <mergeCell ref="K34:M34"/>
    <mergeCell ref="A4:D4"/>
    <mergeCell ref="A5:D5"/>
    <mergeCell ref="A6:D6"/>
    <mergeCell ref="A7:D7"/>
    <mergeCell ref="A8:D8"/>
    <mergeCell ref="G4:M4"/>
    <mergeCell ref="G5:M5"/>
    <mergeCell ref="G6:M6"/>
    <mergeCell ref="G7:M7"/>
    <mergeCell ref="G8:M8"/>
    <mergeCell ref="G11:M11"/>
    <mergeCell ref="G15:M15"/>
    <mergeCell ref="G16:M16"/>
    <mergeCell ref="B22:M22"/>
    <mergeCell ref="A12:D12"/>
    <mergeCell ref="C20:E20"/>
    <mergeCell ref="A16:D16"/>
    <mergeCell ref="D23:M23"/>
    <mergeCell ref="A17:M17"/>
    <mergeCell ref="A21:M21"/>
    <mergeCell ref="I18:J18"/>
    <mergeCell ref="F18:H18"/>
    <mergeCell ref="D24:M24"/>
    <mergeCell ref="D25:M25"/>
    <mergeCell ref="B23:C23"/>
    <mergeCell ref="B24:C24"/>
    <mergeCell ref="B25:C25"/>
    <mergeCell ref="I19:J19"/>
    <mergeCell ref="F19:H19"/>
    <mergeCell ref="F20:H20"/>
    <mergeCell ref="I20:J20"/>
    <mergeCell ref="G12:M12"/>
    <mergeCell ref="B37:F39"/>
    <mergeCell ref="G32:M32"/>
    <mergeCell ref="G33:M33"/>
    <mergeCell ref="B29:C29"/>
    <mergeCell ref="B31:C31"/>
    <mergeCell ref="E29:F29"/>
    <mergeCell ref="E31:F31"/>
    <mergeCell ref="B34:F36"/>
    <mergeCell ref="B27:C28"/>
    <mergeCell ref="E28:F28"/>
    <mergeCell ref="D27:F27"/>
    <mergeCell ref="B32:F32"/>
    <mergeCell ref="B33:F33"/>
    <mergeCell ref="K37:M37"/>
    <mergeCell ref="K39:M39"/>
    <mergeCell ref="G37:J37"/>
    <mergeCell ref="G39:J39"/>
    <mergeCell ref="K36:M36"/>
    <mergeCell ref="G34:J34"/>
    <mergeCell ref="G36:J36"/>
    <mergeCell ref="A15:D15"/>
    <mergeCell ref="C18:E18"/>
    <mergeCell ref="C19:E19"/>
    <mergeCell ref="B45:C45"/>
    <mergeCell ref="D45:M45"/>
    <mergeCell ref="B46:C46"/>
    <mergeCell ref="D46:M46"/>
    <mergeCell ref="B47:C47"/>
    <mergeCell ref="D47:M47"/>
    <mergeCell ref="B40:M40"/>
    <mergeCell ref="B41:M41"/>
    <mergeCell ref="B42:M42"/>
    <mergeCell ref="B44:M44"/>
    <mergeCell ref="B51:C51"/>
    <mergeCell ref="E51:F51"/>
    <mergeCell ref="B53:C53"/>
    <mergeCell ref="E53:F53"/>
    <mergeCell ref="A48:M48"/>
    <mergeCell ref="B49:C50"/>
    <mergeCell ref="D49:F49"/>
    <mergeCell ref="E50:F50"/>
    <mergeCell ref="G53:J53"/>
    <mergeCell ref="K53:M53"/>
    <mergeCell ref="B54:F54"/>
    <mergeCell ref="G54:M54"/>
    <mergeCell ref="B55:F55"/>
    <mergeCell ref="G55:M55"/>
    <mergeCell ref="B56:F58"/>
    <mergeCell ref="G56:J56"/>
    <mergeCell ref="K56:M56"/>
    <mergeCell ref="G58:J58"/>
    <mergeCell ref="K58:M58"/>
    <mergeCell ref="D71:F71"/>
    <mergeCell ref="E72:F72"/>
    <mergeCell ref="B73:C73"/>
    <mergeCell ref="E73:F73"/>
    <mergeCell ref="B68:C68"/>
    <mergeCell ref="D68:M68"/>
    <mergeCell ref="B69:C69"/>
    <mergeCell ref="D69:M69"/>
    <mergeCell ref="A70:M70"/>
    <mergeCell ref="G71:J72"/>
    <mergeCell ref="K71:M72"/>
    <mergeCell ref="G73:J73"/>
    <mergeCell ref="K73:M73"/>
    <mergeCell ref="B77:F77"/>
    <mergeCell ref="G77:M77"/>
    <mergeCell ref="B78:F80"/>
    <mergeCell ref="G78:J78"/>
    <mergeCell ref="K78:M78"/>
    <mergeCell ref="G80:J80"/>
    <mergeCell ref="K80:M80"/>
    <mergeCell ref="B75:C75"/>
    <mergeCell ref="E75:F75"/>
    <mergeCell ref="B76:F76"/>
    <mergeCell ref="G76:M76"/>
    <mergeCell ref="G75:J75"/>
    <mergeCell ref="K75:M75"/>
    <mergeCell ref="B84:M84"/>
    <mergeCell ref="B85:M85"/>
    <mergeCell ref="B86:M86"/>
    <mergeCell ref="B89:C89"/>
    <mergeCell ref="D89:M89"/>
    <mergeCell ref="B81:F83"/>
    <mergeCell ref="G81:J81"/>
    <mergeCell ref="K81:M81"/>
    <mergeCell ref="G83:J83"/>
    <mergeCell ref="K83:M83"/>
    <mergeCell ref="B93:C94"/>
    <mergeCell ref="D93:F93"/>
    <mergeCell ref="E94:F94"/>
    <mergeCell ref="B95:C95"/>
    <mergeCell ref="E95:F95"/>
    <mergeCell ref="B90:C90"/>
    <mergeCell ref="D90:M90"/>
    <mergeCell ref="B91:C91"/>
    <mergeCell ref="D91:M91"/>
    <mergeCell ref="A92:M92"/>
    <mergeCell ref="G93:J94"/>
    <mergeCell ref="K93:M94"/>
    <mergeCell ref="G95:J95"/>
    <mergeCell ref="K95:M95"/>
    <mergeCell ref="B99:F99"/>
    <mergeCell ref="G99:M99"/>
    <mergeCell ref="B100:F102"/>
    <mergeCell ref="G100:J100"/>
    <mergeCell ref="K100:M100"/>
    <mergeCell ref="G102:J102"/>
    <mergeCell ref="K102:M102"/>
    <mergeCell ref="B97:C97"/>
    <mergeCell ref="E97:F97"/>
    <mergeCell ref="B98:F98"/>
    <mergeCell ref="G98:M98"/>
    <mergeCell ref="G97:J97"/>
    <mergeCell ref="K97:M97"/>
    <mergeCell ref="B106:M106"/>
    <mergeCell ref="B107:M107"/>
    <mergeCell ref="B108:M108"/>
    <mergeCell ref="B111:C111"/>
    <mergeCell ref="D111:M111"/>
    <mergeCell ref="B103:F105"/>
    <mergeCell ref="G103:J103"/>
    <mergeCell ref="K103:M103"/>
    <mergeCell ref="G105:J105"/>
    <mergeCell ref="K105:M105"/>
    <mergeCell ref="B117:C117"/>
    <mergeCell ref="E117:F117"/>
    <mergeCell ref="B112:C112"/>
    <mergeCell ref="D112:M112"/>
    <mergeCell ref="B113:C113"/>
    <mergeCell ref="D113:M113"/>
    <mergeCell ref="A114:M114"/>
    <mergeCell ref="G115:J116"/>
    <mergeCell ref="K115:M116"/>
    <mergeCell ref="G117:J117"/>
    <mergeCell ref="K117:M117"/>
    <mergeCell ref="B128:M128"/>
    <mergeCell ref="B129:M129"/>
    <mergeCell ref="B130:M130"/>
    <mergeCell ref="B110:M110"/>
    <mergeCell ref="B88:M88"/>
    <mergeCell ref="B125:F127"/>
    <mergeCell ref="G125:J125"/>
    <mergeCell ref="K125:M125"/>
    <mergeCell ref="G127:J127"/>
    <mergeCell ref="K127:M127"/>
    <mergeCell ref="B121:F121"/>
    <mergeCell ref="G121:M121"/>
    <mergeCell ref="B122:F124"/>
    <mergeCell ref="G122:J122"/>
    <mergeCell ref="K122:M122"/>
    <mergeCell ref="G124:J124"/>
    <mergeCell ref="K124:M124"/>
    <mergeCell ref="B119:C119"/>
    <mergeCell ref="E119:F119"/>
    <mergeCell ref="B120:F120"/>
    <mergeCell ref="G120:M120"/>
    <mergeCell ref="B115:C116"/>
    <mergeCell ref="D115:F115"/>
    <mergeCell ref="E116:F116"/>
  </mergeCells>
  <dataValidations xWindow="691" yWindow="972" count="7">
    <dataValidation type="textLength" allowBlank="1" showErrorMessage="1" error="Cantidad de caracteres NO valido." sqref="G16:M16 G12:M12 G5:M8" xr:uid="{00000000-0002-0000-1600-000000000000}">
      <formula1>Explicacion_LongMinimo</formula1>
      <formula2>Explicacion_LongMaximo</formula2>
    </dataValidation>
    <dataValidation type="custom" allowBlank="1" showDropDown="1" showInputMessage="1" showErrorMessage="1" error="Valor NO Válido." prompt="Ingrese &quot;X&quot;" sqref="E5:F8 E12:F12 E16:F16 I35 L35 L38 I38 I57 L57 L60 I60 I79 L79 L82 I82 I101 L101 I104 L104 I123 L123 I126 L126" xr:uid="{00000000-0002-0000-1600-000001000000}">
      <formula1>COUNTIF(Respuesta_SINO,TRIM(CELL("contents")))=1</formula1>
    </dataValidation>
    <dataValidation type="date" allowBlank="1" showInputMessage="1" showErrorMessage="1" error="Fecha No Valida" prompt="(dd/mm/yyyy)" sqref="D24:M24 D46:M46 D68:M68 D90:M90 D112:M112" xr:uid="{00000000-0002-0000-1600-000002000000}">
      <formula1>Fecha_Minimo</formula1>
      <formula2>Fecha_Maximo</formula2>
    </dataValidation>
    <dataValidation type="decimal" allowBlank="1" showInputMessage="1" showErrorMessage="1" error="Valor NO Válido" prompt="Ingrese Número" sqref="G32:M33 G54:M55 G76:M77 G98:M99 G120:M121" xr:uid="{00000000-0002-0000-1600-000003000000}">
      <formula1>Decimal2_Minimo</formula1>
      <formula2>Decimal2_Maximo</formula2>
    </dataValidation>
    <dataValidation type="date" operator="lessThanOrEqual" allowBlank="1" showInputMessage="1" showErrorMessage="1" error="Fecha No Valido" prompt="(dd/mm/yyyy)" sqref="D29:D31 D51:D53 D73:D75 D95:D97 D117:D119" xr:uid="{00000000-0002-0000-1600-000004000000}">
      <formula1>E29</formula1>
    </dataValidation>
    <dataValidation type="date" operator="greaterThanOrEqual" allowBlank="1" showInputMessage="1" showErrorMessage="1" error="Fecha No Valido" prompt="(dd/mm/yyyy)" sqref="E29:F31 E51:F53 E73:F75 E95:F97 E117:F119" xr:uid="{00000000-0002-0000-1600-000005000000}">
      <formula1>D29</formula1>
    </dataValidation>
    <dataValidation type="custom" allowBlank="1" showDropDown="1" showInputMessage="1" showErrorMessage="1" error="Valor NO Valido." prompt="Ingrese &quot;X&quot;" sqref="F19:J20" xr:uid="{00000000-0002-0000-1600-000006000000}">
      <formula1>COUNTIF(Respuesta_SINO,TRIM(CELL("contents")))=1</formula1>
    </dataValidation>
  </dataValidations>
  <hyperlinks>
    <hyperlink ref="P3" location="Principal!A1" display="Volver al Indice" xr:uid="{00000000-0004-0000-1600-000000000000}"/>
  </hyperlinks>
  <pageMargins left="0.7" right="0.7" top="0.75" bottom="0.75" header="0.3" footer="0.3"/>
  <pageSetup paperSize="9" orientation="portrait" r:id="rId1"/>
  <rowBreaks count="1" manualBreakCount="1">
    <brk id="25" max="12"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V88"/>
  <sheetViews>
    <sheetView topLeftCell="A50" zoomScale="115" zoomScaleNormal="115" workbookViewId="0">
      <selection activeCell="A60" sqref="A60:L60"/>
    </sheetView>
  </sheetViews>
  <sheetFormatPr baseColWidth="10" defaultColWidth="11.42578125" defaultRowHeight="12.75" x14ac:dyDescent="0.2"/>
  <cols>
    <col min="1" max="1" width="3.42578125" style="1" customWidth="1"/>
    <col min="2" max="2" width="5.42578125" style="1" customWidth="1"/>
    <col min="3" max="3" width="14.5703125" style="1" customWidth="1"/>
    <col min="4" max="4" width="6.42578125" style="1" customWidth="1"/>
    <col min="5" max="5" width="4.85546875" style="1" customWidth="1"/>
    <col min="6" max="6" width="4.5703125" style="1" customWidth="1"/>
    <col min="7" max="7" width="10.42578125" style="1" customWidth="1"/>
    <col min="8" max="8" width="5.42578125" style="1" customWidth="1"/>
    <col min="9" max="9" width="5" style="1" customWidth="1"/>
    <col min="10" max="10" width="8.5703125" style="1" customWidth="1"/>
    <col min="11" max="11" width="9" style="1" customWidth="1"/>
    <col min="12" max="12" width="13.5703125" style="1" customWidth="1"/>
    <col min="13" max="13" width="0.5703125" style="1" customWidth="1"/>
    <col min="14" max="14" width="5.42578125" style="1" bestFit="1" customWidth="1"/>
    <col min="15" max="15" width="47.5703125" style="1" customWidth="1"/>
    <col min="16" max="18" width="4.140625" style="1" customWidth="1"/>
    <col min="19" max="19" width="4.140625" style="67" customWidth="1"/>
    <col min="20" max="20" width="5.42578125" style="67" customWidth="1"/>
    <col min="21" max="21" width="3" style="67" customWidth="1"/>
    <col min="22" max="22" width="3.42578125" style="67" customWidth="1"/>
    <col min="23" max="16384" width="11.42578125" style="1"/>
  </cols>
  <sheetData>
    <row r="1" spans="1:22" ht="15" x14ac:dyDescent="0.2">
      <c r="A1" s="270" t="s">
        <v>24</v>
      </c>
      <c r="B1" s="270"/>
      <c r="C1" s="270"/>
      <c r="D1" s="270"/>
      <c r="E1" s="270"/>
      <c r="F1" s="270"/>
      <c r="G1" s="270"/>
      <c r="H1" s="270"/>
      <c r="I1" s="270"/>
      <c r="J1" s="270"/>
      <c r="K1" s="270"/>
      <c r="L1" s="270"/>
      <c r="O1" s="93" t="str">
        <f>'15'!A1</f>
        <v xml:space="preserve">PILAR III: EL DIRECTORIO Y LA ALTA GERENCIA </v>
      </c>
      <c r="U1" s="67">
        <v>7</v>
      </c>
    </row>
    <row r="2" spans="1:22" hidden="1" x14ac:dyDescent="0.2">
      <c r="A2" s="71" t="s">
        <v>2</v>
      </c>
      <c r="B2" s="71" t="s">
        <v>2</v>
      </c>
      <c r="C2" s="71" t="s">
        <v>2</v>
      </c>
      <c r="D2" s="71" t="s">
        <v>2</v>
      </c>
      <c r="E2" s="71" t="s">
        <v>2</v>
      </c>
      <c r="F2" s="71" t="s">
        <v>2</v>
      </c>
      <c r="G2" s="71" t="s">
        <v>2</v>
      </c>
      <c r="H2" s="71" t="s">
        <v>2</v>
      </c>
      <c r="I2" s="71" t="s">
        <v>2</v>
      </c>
      <c r="J2" s="71" t="s">
        <v>2</v>
      </c>
      <c r="K2" s="71" t="s">
        <v>2</v>
      </c>
      <c r="L2" s="71" t="s">
        <v>2</v>
      </c>
      <c r="M2" s="71" t="s">
        <v>2</v>
      </c>
      <c r="N2" s="71" t="s">
        <v>2</v>
      </c>
      <c r="O2" s="93"/>
    </row>
    <row r="3" spans="1:22" ht="15" x14ac:dyDescent="0.25">
      <c r="A3" s="391" t="s">
        <v>581</v>
      </c>
      <c r="B3" s="391"/>
      <c r="C3" s="391"/>
      <c r="D3" s="391"/>
      <c r="E3" s="391"/>
      <c r="F3" s="391"/>
      <c r="G3" s="391"/>
      <c r="H3" s="391"/>
      <c r="I3" s="391"/>
      <c r="J3" s="391"/>
      <c r="K3" s="391"/>
      <c r="L3" s="391"/>
      <c r="N3"/>
      <c r="O3" s="92" t="s">
        <v>53</v>
      </c>
      <c r="U3" s="67">
        <f>SUM(V:V)</f>
        <v>7</v>
      </c>
    </row>
    <row r="4" spans="1:22" x14ac:dyDescent="0.2">
      <c r="A4" s="240"/>
      <c r="B4" s="240"/>
      <c r="C4" s="240"/>
      <c r="D4" s="240"/>
      <c r="E4" s="240"/>
      <c r="F4" s="240"/>
      <c r="G4" s="241"/>
      <c r="H4" s="98" t="s">
        <v>56</v>
      </c>
      <c r="I4" s="98" t="s">
        <v>57</v>
      </c>
      <c r="J4" s="286" t="s">
        <v>58</v>
      </c>
      <c r="K4" s="286"/>
      <c r="L4" s="286"/>
      <c r="N4" s="54" t="s">
        <v>59</v>
      </c>
    </row>
    <row r="5" spans="1:22" ht="47.25" customHeight="1" x14ac:dyDescent="0.2">
      <c r="A5" s="250" t="s">
        <v>582</v>
      </c>
      <c r="B5" s="251"/>
      <c r="C5" s="251"/>
      <c r="D5" s="251"/>
      <c r="E5" s="251"/>
      <c r="F5" s="251"/>
      <c r="G5" s="251"/>
      <c r="H5" s="97" t="s">
        <v>61</v>
      </c>
      <c r="I5" s="97"/>
      <c r="J5" s="216" t="s">
        <v>583</v>
      </c>
      <c r="K5" s="217"/>
      <c r="L5" s="218"/>
      <c r="N5" s="55" t="str">
        <f>CONCATENATE("(",LEN(J5),")")</f>
        <v>(94)</v>
      </c>
      <c r="O5" s="53" t="str">
        <f>IF(( AND(H5="x",I5="x") ),"(*) Marcar solo un valor: Si o No",IF(AND(I5="x",LEN(J5)=0),"(*) Completar la celda de explicación",
CONCATENATE("(Si/No) Marcar con 'X' solo uno de los campos. (Explicación) Longitud Máxima de ",Explicacion_LongMaximo," caracteres")))</f>
        <v>(Si/No) Marcar con 'X' solo uno de los campos. (Explicación) Longitud Máxima de 1000 caracteres</v>
      </c>
      <c r="S5" s="67">
        <v>89</v>
      </c>
      <c r="V5" s="68">
        <f>IF( AND(H5="",I5=""),0,IF(AND(I5&lt;&gt;"",J5=""),0,1))</f>
        <v>1</v>
      </c>
    </row>
    <row r="6" spans="1:22" ht="47.25" customHeight="1" x14ac:dyDescent="0.2">
      <c r="A6" s="235" t="s">
        <v>584</v>
      </c>
      <c r="B6" s="235"/>
      <c r="C6" s="235"/>
      <c r="D6" s="235"/>
      <c r="E6" s="235"/>
      <c r="F6" s="235"/>
      <c r="G6" s="235"/>
      <c r="H6" s="235"/>
      <c r="I6" s="235"/>
      <c r="J6" s="235"/>
      <c r="K6" s="235"/>
      <c r="L6" s="235"/>
      <c r="N6" s="55"/>
      <c r="O6" s="53"/>
      <c r="V6" s="68"/>
    </row>
    <row r="7" spans="1:22" ht="47.25" customHeight="1" x14ac:dyDescent="0.25">
      <c r="A7" s="316" t="s">
        <v>585</v>
      </c>
      <c r="B7" s="316"/>
      <c r="C7" s="316"/>
      <c r="D7" s="316"/>
      <c r="E7" s="316"/>
      <c r="F7" s="316"/>
      <c r="G7" s="316"/>
      <c r="H7" s="316"/>
      <c r="I7" s="316"/>
      <c r="J7" s="316"/>
      <c r="K7" s="316"/>
      <c r="L7" s="316"/>
      <c r="N7"/>
    </row>
    <row r="8" spans="1:22" ht="21.75" customHeight="1" x14ac:dyDescent="0.2">
      <c r="A8" s="253" t="s">
        <v>586</v>
      </c>
      <c r="B8" s="254"/>
      <c r="C8" s="254"/>
      <c r="D8" s="254"/>
      <c r="E8" s="254"/>
      <c r="F8" s="255"/>
      <c r="G8" s="392" t="s">
        <v>587</v>
      </c>
      <c r="H8" s="461"/>
      <c r="I8" s="461"/>
      <c r="J8" s="461"/>
      <c r="K8" s="461"/>
      <c r="L8" s="393"/>
      <c r="S8" s="67">
        <v>270</v>
      </c>
    </row>
    <row r="9" spans="1:22" ht="8.25" customHeight="1" x14ac:dyDescent="0.2">
      <c r="A9" s="254"/>
      <c r="B9" s="254"/>
      <c r="C9" s="254"/>
      <c r="D9" s="254"/>
      <c r="E9" s="254"/>
      <c r="F9" s="254"/>
      <c r="G9" s="254"/>
      <c r="H9" s="254"/>
      <c r="I9" s="254"/>
      <c r="J9" s="254"/>
      <c r="K9" s="254"/>
      <c r="L9" s="254"/>
    </row>
    <row r="10" spans="1:22" ht="15.75" customHeight="1" x14ac:dyDescent="0.2">
      <c r="A10" s="306" t="s">
        <v>588</v>
      </c>
      <c r="B10" s="306"/>
      <c r="C10" s="306"/>
      <c r="D10" s="306"/>
      <c r="E10" s="306"/>
      <c r="F10" s="306"/>
      <c r="G10" s="306"/>
      <c r="H10" s="306"/>
      <c r="I10" s="306"/>
      <c r="J10" s="306"/>
      <c r="K10" s="306"/>
      <c r="L10" s="306"/>
    </row>
    <row r="11" spans="1:22" x14ac:dyDescent="0.2">
      <c r="A11" s="306" t="s">
        <v>323</v>
      </c>
      <c r="B11" s="306"/>
      <c r="C11" s="306"/>
      <c r="D11" s="306"/>
      <c r="E11" s="306"/>
      <c r="F11" s="306"/>
      <c r="G11" s="306" t="s">
        <v>324</v>
      </c>
      <c r="H11" s="306"/>
      <c r="I11" s="306"/>
      <c r="J11" s="306"/>
      <c r="K11" s="306" t="s">
        <v>325</v>
      </c>
      <c r="L11" s="306"/>
    </row>
    <row r="12" spans="1:22" ht="21" customHeight="1" x14ac:dyDescent="0.2">
      <c r="A12" s="364" t="s">
        <v>589</v>
      </c>
      <c r="B12" s="364"/>
      <c r="C12" s="364"/>
      <c r="D12" s="364"/>
      <c r="E12" s="364"/>
      <c r="F12" s="364"/>
      <c r="G12" s="355" t="s">
        <v>590</v>
      </c>
      <c r="H12" s="355"/>
      <c r="I12" s="355"/>
      <c r="J12" s="355"/>
      <c r="K12" s="472" t="s">
        <v>587</v>
      </c>
      <c r="L12" s="472"/>
      <c r="S12" s="67">
        <v>271</v>
      </c>
    </row>
    <row r="13" spans="1:22" x14ac:dyDescent="0.2">
      <c r="A13" s="290"/>
      <c r="B13" s="290"/>
      <c r="C13" s="290"/>
      <c r="D13" s="290"/>
      <c r="E13" s="290"/>
      <c r="F13" s="290"/>
      <c r="G13" s="290"/>
      <c r="H13" s="290"/>
      <c r="I13" s="290"/>
      <c r="J13" s="290"/>
      <c r="K13" s="290"/>
      <c r="L13" s="290"/>
    </row>
    <row r="14" spans="1:22" ht="15" x14ac:dyDescent="0.25">
      <c r="A14" s="391" t="s">
        <v>591</v>
      </c>
      <c r="B14" s="391"/>
      <c r="C14" s="391"/>
      <c r="D14" s="391"/>
      <c r="E14" s="391"/>
      <c r="F14" s="391"/>
      <c r="G14" s="391"/>
      <c r="H14" s="391"/>
      <c r="I14" s="391"/>
      <c r="J14" s="391"/>
      <c r="K14" s="391"/>
      <c r="L14" s="391"/>
      <c r="N14"/>
    </row>
    <row r="15" spans="1:22" x14ac:dyDescent="0.2">
      <c r="A15" s="240"/>
      <c r="B15" s="240"/>
      <c r="C15" s="240"/>
      <c r="D15" s="240"/>
      <c r="E15" s="240"/>
      <c r="F15" s="240"/>
      <c r="G15" s="241"/>
      <c r="H15" s="98" t="s">
        <v>56</v>
      </c>
      <c r="I15" s="98" t="s">
        <v>57</v>
      </c>
      <c r="J15" s="286" t="s">
        <v>58</v>
      </c>
      <c r="K15" s="286"/>
      <c r="L15" s="286"/>
      <c r="N15" s="54" t="s">
        <v>59</v>
      </c>
    </row>
    <row r="16" spans="1:22" ht="101.25" customHeight="1" x14ac:dyDescent="0.2">
      <c r="A16" s="299" t="s">
        <v>592</v>
      </c>
      <c r="B16" s="299"/>
      <c r="C16" s="299"/>
      <c r="D16" s="299"/>
      <c r="E16" s="299"/>
      <c r="F16" s="299"/>
      <c r="G16" s="299"/>
      <c r="H16" s="97" t="s">
        <v>61</v>
      </c>
      <c r="I16" s="97"/>
      <c r="J16" s="216" t="s">
        <v>593</v>
      </c>
      <c r="K16" s="217"/>
      <c r="L16" s="218"/>
      <c r="N16" s="55" t="str">
        <f>CONCATENATE("(",LEN(J16),")")</f>
        <v>(94)</v>
      </c>
      <c r="O16" s="53" t="str">
        <f>IF(( AND(H16="x",I16="x") ),"(*) Marcar solo un valor: Si o No",IF(AND(I16="x",LEN(J16)=0),"(*) Completar la celda de explicación",
CONCATENATE("(Si/No) Marcar con 'X' solo uno de los campos. (Explicación) Longitud Máxima de ",Explicacion_LongMaximo," caracteres")))</f>
        <v>(Si/No) Marcar con 'X' solo uno de los campos. (Explicación) Longitud Máxima de 1000 caracteres</v>
      </c>
      <c r="S16" s="67">
        <v>90</v>
      </c>
      <c r="V16" s="68">
        <f>IF( AND(H16="",I16=""),0,IF(AND(I16&lt;&gt;"",J16=""),0,1))</f>
        <v>1</v>
      </c>
    </row>
    <row r="17" spans="1:22" ht="56.25" customHeight="1" x14ac:dyDescent="0.2">
      <c r="A17" s="299" t="s">
        <v>594</v>
      </c>
      <c r="B17" s="299"/>
      <c r="C17" s="299"/>
      <c r="D17" s="299"/>
      <c r="E17" s="299"/>
      <c r="F17" s="299"/>
      <c r="G17" s="299"/>
      <c r="H17" s="97" t="s">
        <v>61</v>
      </c>
      <c r="I17" s="97"/>
      <c r="J17" s="216" t="s">
        <v>595</v>
      </c>
      <c r="K17" s="217"/>
      <c r="L17" s="218"/>
      <c r="N17" s="55" t="str">
        <f>CONCATENATE("(",LEN(J17),")")</f>
        <v>(81)</v>
      </c>
      <c r="O17" s="53" t="str">
        <f>IF(( AND(H17="x",I17="x") ),"(*) Marcar solo un valor: Si o No",IF(AND(I17="x",LEN(J17)=0),"(*) Completar la celda de explicación",
CONCATENATE("(Si/No) Marcar con 'X' solo uno de los campos. (Explicación) Longitud Máxima de ",Explicacion_LongMaximo," caracteres")))</f>
        <v>(Si/No) Marcar con 'X' solo uno de los campos. (Explicación) Longitud Máxima de 1000 caracteres</v>
      </c>
      <c r="S17" s="67">
        <v>91</v>
      </c>
      <c r="V17" s="68">
        <f>IF( AND(H17="",I17=""),0,IF(AND(I17&lt;&gt;"",J17=""),0,1))</f>
        <v>1</v>
      </c>
    </row>
    <row r="18" spans="1:22" ht="56.25" customHeight="1" x14ac:dyDescent="0.2">
      <c r="A18" s="299" t="s">
        <v>596</v>
      </c>
      <c r="B18" s="299"/>
      <c r="C18" s="299"/>
      <c r="D18" s="299"/>
      <c r="E18" s="299"/>
      <c r="F18" s="299"/>
      <c r="G18" s="299"/>
      <c r="H18" s="158" t="s">
        <v>61</v>
      </c>
      <c r="I18" s="158"/>
      <c r="J18" s="291" t="s">
        <v>597</v>
      </c>
      <c r="K18" s="292"/>
      <c r="L18" s="293"/>
      <c r="N18" s="55" t="str">
        <f>CONCATENATE("(",LEN(J18),")")</f>
        <v>(92)</v>
      </c>
      <c r="O18" s="53" t="str">
        <f>IF(( AND(H18="x",I18="x") ),"(*) Marcar solo un valor: Si o No",IF(AND(I18="x",LEN(J18)=0),"(*) Completar la celda de explicación",
CONCATENATE("(Si/No) Marcar con 'X' solo uno de los campos. (Explicación) Longitud Máxima de ",Explicacion_LongMaximo," caracteres")))</f>
        <v>(Si/No) Marcar con 'X' solo uno de los campos. (Explicación) Longitud Máxima de 1000 caracteres</v>
      </c>
      <c r="S18" s="67">
        <v>640</v>
      </c>
      <c r="V18" s="68">
        <f>IF( AND(H18="",I18=""),0,IF(AND(I18&lt;&gt;"",J18=""),0,1))</f>
        <v>1</v>
      </c>
    </row>
    <row r="19" spans="1:22" ht="15" customHeight="1" x14ac:dyDescent="0.2">
      <c r="A19" s="471" t="s">
        <v>598</v>
      </c>
      <c r="B19" s="471"/>
      <c r="C19" s="471"/>
      <c r="D19" s="471"/>
      <c r="E19" s="471"/>
      <c r="F19" s="471"/>
      <c r="G19" s="471"/>
      <c r="H19" s="471"/>
      <c r="I19" s="471"/>
      <c r="J19" s="471"/>
      <c r="K19" s="471"/>
      <c r="L19" s="471"/>
    </row>
    <row r="20" spans="1:22" ht="29.25" customHeight="1" x14ac:dyDescent="0.2">
      <c r="A20" s="373" t="s">
        <v>599</v>
      </c>
      <c r="B20" s="373"/>
      <c r="C20" s="373"/>
      <c r="D20" s="373"/>
      <c r="E20" s="373"/>
      <c r="F20" s="373"/>
      <c r="G20" s="373"/>
      <c r="H20" s="373"/>
      <c r="I20" s="373"/>
      <c r="J20" s="373"/>
      <c r="K20" s="373"/>
      <c r="L20" s="373"/>
    </row>
    <row r="21" spans="1:22" ht="38.25" customHeight="1" x14ac:dyDescent="0.25">
      <c r="A21" s="316" t="s">
        <v>600</v>
      </c>
      <c r="B21" s="316"/>
      <c r="C21" s="316"/>
      <c r="D21" s="316"/>
      <c r="E21" s="316"/>
      <c r="F21" s="316"/>
      <c r="G21" s="316"/>
      <c r="H21" s="316"/>
      <c r="I21" s="316"/>
      <c r="J21" s="316"/>
      <c r="K21" s="316"/>
      <c r="L21" s="316"/>
      <c r="N21"/>
    </row>
    <row r="22" spans="1:22" ht="15" customHeight="1" x14ac:dyDescent="0.2">
      <c r="C22" s="240"/>
      <c r="D22" s="240"/>
      <c r="E22" s="240"/>
      <c r="F22" s="240"/>
      <c r="G22" s="240"/>
      <c r="H22" s="240"/>
      <c r="I22" s="241"/>
      <c r="J22" s="14" t="s">
        <v>56</v>
      </c>
      <c r="K22" s="14" t="s">
        <v>57</v>
      </c>
    </row>
    <row r="23" spans="1:22" ht="15.75" customHeight="1" x14ac:dyDescent="0.2">
      <c r="C23" s="308" t="s">
        <v>520</v>
      </c>
      <c r="D23" s="308"/>
      <c r="E23" s="308"/>
      <c r="F23" s="308"/>
      <c r="G23" s="308"/>
      <c r="H23" s="308"/>
      <c r="I23" s="308"/>
      <c r="J23" s="97" t="s">
        <v>61</v>
      </c>
      <c r="K23" s="97"/>
      <c r="O23" s="41" t="str">
        <f>IF(( AND($J$23="x",$K$23="x") ),"(*) Marcar solo un valor: Si o No","")</f>
        <v/>
      </c>
      <c r="S23" s="67">
        <v>272</v>
      </c>
    </row>
    <row r="24" spans="1:22" ht="12.75" customHeight="1" x14ac:dyDescent="0.2">
      <c r="C24" s="308" t="s">
        <v>601</v>
      </c>
      <c r="D24" s="308"/>
      <c r="E24" s="308"/>
      <c r="F24" s="308"/>
      <c r="G24" s="308"/>
      <c r="H24" s="308"/>
      <c r="I24" s="308"/>
      <c r="J24" s="97" t="s">
        <v>61</v>
      </c>
      <c r="K24" s="97"/>
      <c r="O24" s="41" t="str">
        <f>IF(( AND($J$24="x",$K$24="x") ),"(*) Marcar solo un valor: Si o No","")</f>
        <v/>
      </c>
      <c r="S24" s="67">
        <v>273</v>
      </c>
    </row>
    <row r="25" spans="1:22" ht="12.75" customHeight="1" x14ac:dyDescent="0.2">
      <c r="C25" s="308" t="s">
        <v>602</v>
      </c>
      <c r="D25" s="308"/>
      <c r="E25" s="308"/>
      <c r="F25" s="308"/>
      <c r="G25" s="308"/>
      <c r="H25" s="308"/>
      <c r="I25" s="308"/>
      <c r="J25" s="97" t="s">
        <v>61</v>
      </c>
      <c r="K25" s="97"/>
      <c r="O25" s="41" t="str">
        <f>IF(( AND($J$25="x",$K$25="x") ),"(*) Marcar solo un valor: Si o No","")</f>
        <v/>
      </c>
      <c r="S25" s="67">
        <v>274</v>
      </c>
    </row>
    <row r="26" spans="1:22" ht="35.1" customHeight="1" x14ac:dyDescent="0.25">
      <c r="A26" s="263" t="s">
        <v>603</v>
      </c>
      <c r="B26" s="263"/>
      <c r="C26" s="263"/>
      <c r="D26" s="263"/>
      <c r="E26" s="263"/>
      <c r="F26" s="263"/>
      <c r="G26" s="263"/>
      <c r="H26" s="263"/>
      <c r="I26" s="263"/>
      <c r="J26" s="263"/>
      <c r="K26" s="263"/>
      <c r="L26" s="263"/>
      <c r="N26"/>
      <c r="O26" s="41"/>
    </row>
    <row r="27" spans="1:22" ht="12.75" customHeight="1" x14ac:dyDescent="0.2">
      <c r="A27" s="64"/>
      <c r="B27" s="64"/>
      <c r="C27" s="423" t="s">
        <v>115</v>
      </c>
      <c r="D27" s="423"/>
      <c r="E27" s="423" t="s">
        <v>604</v>
      </c>
      <c r="F27" s="423"/>
      <c r="G27" s="423"/>
      <c r="H27" s="82"/>
      <c r="I27" s="82"/>
      <c r="J27" s="82"/>
      <c r="K27" s="82"/>
      <c r="L27" s="64"/>
      <c r="O27" s="41"/>
    </row>
    <row r="28" spans="1:22" ht="23.45" customHeight="1" x14ac:dyDescent="0.2">
      <c r="A28" s="64"/>
      <c r="B28" s="64"/>
      <c r="C28" s="346" t="s">
        <v>118</v>
      </c>
      <c r="D28" s="346"/>
      <c r="E28" s="467"/>
      <c r="F28" s="467"/>
      <c r="G28" s="467"/>
      <c r="H28" s="82"/>
      <c r="I28" s="82"/>
      <c r="J28" s="82"/>
      <c r="K28" s="82"/>
      <c r="L28" s="64"/>
      <c r="O28" s="41"/>
      <c r="S28" s="67">
        <v>644</v>
      </c>
    </row>
    <row r="29" spans="1:22" x14ac:dyDescent="0.2">
      <c r="A29" s="64"/>
      <c r="B29" s="64"/>
      <c r="C29" s="346" t="s">
        <v>119</v>
      </c>
      <c r="D29" s="346"/>
      <c r="E29" s="467" t="s">
        <v>61</v>
      </c>
      <c r="F29" s="467"/>
      <c r="G29" s="467"/>
      <c r="H29" s="82"/>
      <c r="I29" s="82"/>
      <c r="J29" s="82"/>
      <c r="K29" s="82"/>
      <c r="L29" s="64"/>
      <c r="O29" s="41"/>
      <c r="S29" s="67">
        <v>645</v>
      </c>
    </row>
    <row r="30" spans="1:22" x14ac:dyDescent="0.2">
      <c r="A30" s="64"/>
      <c r="B30" s="64"/>
      <c r="C30" s="346" t="s">
        <v>121</v>
      </c>
      <c r="D30" s="346"/>
      <c r="E30" s="467" t="s">
        <v>61</v>
      </c>
      <c r="F30" s="467"/>
      <c r="G30" s="467"/>
      <c r="H30" s="82"/>
      <c r="I30" s="82"/>
      <c r="J30" s="82"/>
      <c r="K30" s="82"/>
      <c r="L30" s="64"/>
      <c r="O30" s="41"/>
      <c r="S30" s="67">
        <v>646</v>
      </c>
    </row>
    <row r="31" spans="1:22" x14ac:dyDescent="0.2">
      <c r="A31" s="64"/>
      <c r="B31" s="154"/>
      <c r="C31" s="346" t="s">
        <v>122</v>
      </c>
      <c r="D31" s="346"/>
      <c r="E31" s="467"/>
      <c r="F31" s="467"/>
      <c r="G31" s="467"/>
      <c r="H31" s="82"/>
      <c r="I31" s="82"/>
      <c r="J31" s="82"/>
      <c r="K31" s="82"/>
      <c r="L31" s="64"/>
      <c r="O31" s="41"/>
      <c r="S31" s="67">
        <v>647</v>
      </c>
    </row>
    <row r="32" spans="1:22" ht="23.45" customHeight="1" x14ac:dyDescent="0.2">
      <c r="A32" s="64"/>
      <c r="B32" s="64"/>
      <c r="C32" s="346" t="s">
        <v>123</v>
      </c>
      <c r="D32" s="346"/>
      <c r="E32" s="467" t="s">
        <v>61</v>
      </c>
      <c r="F32" s="467"/>
      <c r="G32" s="467"/>
      <c r="H32" s="82"/>
      <c r="I32" s="82"/>
      <c r="J32" s="82"/>
      <c r="K32" s="82"/>
      <c r="L32" s="64"/>
      <c r="O32" s="41"/>
      <c r="S32" s="67">
        <v>648</v>
      </c>
    </row>
    <row r="33" spans="1:19" ht="12.75" customHeight="1" x14ac:dyDescent="0.2">
      <c r="A33" s="64"/>
      <c r="B33" s="64"/>
      <c r="C33" s="346" t="s">
        <v>124</v>
      </c>
      <c r="D33" s="346"/>
      <c r="E33" s="467"/>
      <c r="F33" s="467"/>
      <c r="G33" s="467"/>
      <c r="H33" s="82"/>
      <c r="I33" s="82"/>
      <c r="J33" s="82"/>
      <c r="K33" s="82"/>
      <c r="L33" s="64"/>
      <c r="O33" s="41"/>
      <c r="S33" s="67">
        <v>649</v>
      </c>
    </row>
    <row r="34" spans="1:19" ht="14.45" customHeight="1" x14ac:dyDescent="0.2">
      <c r="A34" s="64"/>
      <c r="B34" s="64"/>
      <c r="C34" s="346" t="s">
        <v>125</v>
      </c>
      <c r="D34" s="346"/>
      <c r="E34" s="463" t="s">
        <v>605</v>
      </c>
      <c r="F34" s="464"/>
      <c r="G34" s="464"/>
      <c r="H34" s="465"/>
      <c r="I34" s="465"/>
      <c r="J34" s="465"/>
      <c r="K34" s="466"/>
      <c r="L34" s="64"/>
      <c r="S34" s="67">
        <v>650</v>
      </c>
    </row>
    <row r="35" spans="1:19" ht="45" customHeight="1" x14ac:dyDescent="0.25">
      <c r="A35" s="356" t="s">
        <v>606</v>
      </c>
      <c r="B35" s="356"/>
      <c r="C35" s="356"/>
      <c r="D35" s="356"/>
      <c r="E35" s="356"/>
      <c r="F35" s="356"/>
      <c r="G35" s="356"/>
      <c r="H35" s="356"/>
      <c r="I35" s="356"/>
      <c r="J35" s="356"/>
      <c r="K35" s="356"/>
      <c r="L35" s="356"/>
      <c r="N35"/>
    </row>
    <row r="36" spans="1:19" ht="6" customHeight="1" x14ac:dyDescent="0.2">
      <c r="A36" s="304"/>
      <c r="B36" s="304"/>
      <c r="C36" s="304"/>
      <c r="D36" s="304"/>
      <c r="E36" s="304"/>
      <c r="F36" s="304"/>
      <c r="G36" s="304"/>
      <c r="H36" s="304"/>
      <c r="I36" s="304"/>
      <c r="J36" s="304"/>
      <c r="K36" s="304"/>
      <c r="L36" s="304"/>
    </row>
    <row r="37" spans="1:19" ht="21.75" customHeight="1" x14ac:dyDescent="0.2">
      <c r="B37" s="306" t="s">
        <v>586</v>
      </c>
      <c r="C37" s="306"/>
      <c r="D37" s="306"/>
      <c r="E37" s="306"/>
      <c r="F37" s="306"/>
      <c r="G37" s="392" t="s">
        <v>607</v>
      </c>
      <c r="H37" s="461"/>
      <c r="I37" s="461"/>
      <c r="J37" s="461"/>
      <c r="K37" s="461"/>
      <c r="L37" s="393"/>
      <c r="S37" s="67">
        <v>275</v>
      </c>
    </row>
    <row r="38" spans="1:19" ht="6" customHeight="1" x14ac:dyDescent="0.2">
      <c r="A38" s="305"/>
      <c r="B38" s="305"/>
      <c r="C38" s="305"/>
      <c r="D38" s="305"/>
      <c r="E38" s="305"/>
      <c r="F38" s="305"/>
      <c r="G38" s="305"/>
      <c r="H38" s="305"/>
      <c r="I38" s="305"/>
      <c r="J38" s="305"/>
      <c r="K38" s="305"/>
      <c r="L38" s="305"/>
    </row>
    <row r="39" spans="1:19" ht="15.75" customHeight="1" x14ac:dyDescent="0.2">
      <c r="B39" s="470" t="s">
        <v>588</v>
      </c>
      <c r="C39" s="470"/>
      <c r="D39" s="470"/>
      <c r="E39" s="470"/>
      <c r="F39" s="470"/>
      <c r="G39" s="470"/>
      <c r="H39" s="470"/>
      <c r="I39" s="470"/>
      <c r="J39" s="470"/>
      <c r="K39" s="470"/>
      <c r="L39" s="470"/>
    </row>
    <row r="40" spans="1:19" ht="18.75" customHeight="1" x14ac:dyDescent="0.2">
      <c r="B40" s="306" t="s">
        <v>323</v>
      </c>
      <c r="C40" s="306"/>
      <c r="D40" s="306"/>
      <c r="E40" s="306"/>
      <c r="F40" s="306"/>
      <c r="G40" s="3" t="s">
        <v>324</v>
      </c>
      <c r="H40" s="306" t="s">
        <v>325</v>
      </c>
      <c r="I40" s="306"/>
      <c r="J40" s="306"/>
      <c r="K40" s="306" t="s">
        <v>608</v>
      </c>
      <c r="L40" s="306"/>
      <c r="N40" s="58" t="s">
        <v>78</v>
      </c>
      <c r="O40" s="62" t="s">
        <v>79</v>
      </c>
      <c r="S40" s="67">
        <v>276</v>
      </c>
    </row>
    <row r="41" spans="1:19" ht="24" customHeight="1" x14ac:dyDescent="0.2">
      <c r="B41" s="469" t="s">
        <v>609</v>
      </c>
      <c r="C41" s="469"/>
      <c r="D41" s="469"/>
      <c r="E41" s="469"/>
      <c r="F41" s="469"/>
      <c r="G41" s="151" t="s">
        <v>610</v>
      </c>
      <c r="H41" s="468" t="s">
        <v>587</v>
      </c>
      <c r="I41" s="468"/>
      <c r="J41" s="468"/>
      <c r="K41" s="468" t="s">
        <v>590</v>
      </c>
      <c r="L41" s="468"/>
    </row>
    <row r="42" spans="1:19" ht="22.5" x14ac:dyDescent="0.25">
      <c r="A42" s="263" t="s">
        <v>611</v>
      </c>
      <c r="B42" s="263"/>
      <c r="C42" s="263"/>
      <c r="D42" s="263"/>
      <c r="E42" s="263"/>
      <c r="F42" s="263"/>
      <c r="G42" s="263"/>
      <c r="H42" s="263"/>
      <c r="I42" s="263"/>
      <c r="J42" s="263"/>
      <c r="K42" s="263"/>
      <c r="L42" s="263"/>
      <c r="N42" s="63" t="s">
        <v>84</v>
      </c>
      <c r="O42" s="61" t="s">
        <v>85</v>
      </c>
      <c r="P42"/>
      <c r="S42" s="67">
        <v>0</v>
      </c>
    </row>
    <row r="43" spans="1:19" ht="12.75" customHeight="1" x14ac:dyDescent="0.25">
      <c r="B43" s="27"/>
      <c r="C43" s="27"/>
      <c r="D43" s="27"/>
      <c r="E43" s="29" t="s">
        <v>376</v>
      </c>
      <c r="F43" s="97"/>
      <c r="G43" s="31" t="s">
        <v>57</v>
      </c>
      <c r="H43" s="4"/>
      <c r="I43" s="97" t="s">
        <v>61</v>
      </c>
      <c r="J43" s="4"/>
      <c r="K43" s="4"/>
      <c r="O43" s="41" t="str">
        <f>IF(( AND($F$43="x",$I$43="x") ),"(*) Marcar solo un valor: Si o No","")</f>
        <v/>
      </c>
      <c r="S43" s="67">
        <v>277</v>
      </c>
    </row>
    <row r="44" spans="1:19" ht="34.5" customHeight="1" x14ac:dyDescent="0.25">
      <c r="A44" s="263" t="s">
        <v>612</v>
      </c>
      <c r="B44" s="263"/>
      <c r="C44" s="263"/>
      <c r="D44" s="263"/>
      <c r="E44" s="263"/>
      <c r="F44" s="263"/>
      <c r="G44" s="263"/>
      <c r="H44" s="263"/>
      <c r="I44" s="263"/>
      <c r="J44" s="263"/>
      <c r="K44" s="263"/>
      <c r="L44" s="263"/>
      <c r="N44"/>
    </row>
    <row r="45" spans="1:19" ht="17.45" customHeight="1" x14ac:dyDescent="0.25">
      <c r="E45" s="407" t="s">
        <v>613</v>
      </c>
      <c r="F45" s="407"/>
      <c r="G45" s="407"/>
      <c r="H45" s="407"/>
      <c r="I45" s="407"/>
      <c r="J45" s="206">
        <v>0</v>
      </c>
      <c r="K45" s="4"/>
      <c r="S45" s="67">
        <v>654</v>
      </c>
    </row>
    <row r="46" spans="1:19" ht="18" customHeight="1" x14ac:dyDescent="0.25">
      <c r="E46" s="407" t="s">
        <v>614</v>
      </c>
      <c r="F46" s="407"/>
      <c r="G46" s="407"/>
      <c r="H46" s="407"/>
      <c r="I46" s="407"/>
      <c r="J46" s="206">
        <v>0</v>
      </c>
      <c r="K46" s="4"/>
      <c r="S46" s="67">
        <v>655</v>
      </c>
    </row>
    <row r="47" spans="1:19" ht="25.35" customHeight="1" x14ac:dyDescent="0.25">
      <c r="E47" s="407" t="s">
        <v>615</v>
      </c>
      <c r="F47" s="407"/>
      <c r="G47" s="407"/>
      <c r="H47" s="407"/>
      <c r="I47" s="407"/>
      <c r="J47" s="206">
        <v>0</v>
      </c>
      <c r="K47" s="4"/>
      <c r="S47" s="67">
        <v>656</v>
      </c>
    </row>
    <row r="48" spans="1:19" ht="18" customHeight="1" x14ac:dyDescent="0.25">
      <c r="E48" s="308" t="s">
        <v>616</v>
      </c>
      <c r="F48" s="308"/>
      <c r="G48" s="308"/>
      <c r="H48" s="308"/>
      <c r="I48" s="308"/>
      <c r="J48" s="206">
        <v>0</v>
      </c>
      <c r="K48" s="4"/>
      <c r="S48" s="67">
        <v>278</v>
      </c>
    </row>
    <row r="49" spans="1:22" ht="9.75" customHeight="1" x14ac:dyDescent="0.2">
      <c r="A49" s="305"/>
      <c r="B49" s="305"/>
      <c r="C49" s="305"/>
      <c r="D49" s="305"/>
      <c r="E49" s="305"/>
      <c r="F49" s="305"/>
      <c r="G49" s="305"/>
      <c r="H49" s="305"/>
      <c r="I49" s="305"/>
      <c r="J49" s="305"/>
      <c r="K49" s="305"/>
      <c r="L49" s="305"/>
    </row>
    <row r="50" spans="1:22" ht="15" x14ac:dyDescent="0.25">
      <c r="A50" s="391" t="s">
        <v>617</v>
      </c>
      <c r="B50" s="391"/>
      <c r="C50" s="391"/>
      <c r="D50" s="391"/>
      <c r="E50" s="391"/>
      <c r="F50" s="391"/>
      <c r="G50" s="391"/>
      <c r="H50" s="391"/>
      <c r="I50" s="391"/>
      <c r="J50" s="391"/>
      <c r="K50" s="391"/>
      <c r="L50" s="391"/>
      <c r="N50"/>
    </row>
    <row r="51" spans="1:22" x14ac:dyDescent="0.2">
      <c r="A51" s="240"/>
      <c r="B51" s="240"/>
      <c r="C51" s="240"/>
      <c r="D51" s="240"/>
      <c r="E51" s="240"/>
      <c r="F51" s="240"/>
      <c r="G51" s="241"/>
      <c r="H51" s="98" t="s">
        <v>56</v>
      </c>
      <c r="I51" s="98" t="s">
        <v>57</v>
      </c>
      <c r="J51" s="286" t="s">
        <v>58</v>
      </c>
      <c r="K51" s="286"/>
      <c r="L51" s="286"/>
      <c r="N51" s="54" t="s">
        <v>59</v>
      </c>
    </row>
    <row r="52" spans="1:22" ht="68.25" customHeight="1" x14ac:dyDescent="0.2">
      <c r="A52" s="378" t="s">
        <v>618</v>
      </c>
      <c r="B52" s="378"/>
      <c r="C52" s="378"/>
      <c r="D52" s="378"/>
      <c r="E52" s="378"/>
      <c r="F52" s="378"/>
      <c r="G52" s="378"/>
      <c r="H52" s="97" t="s">
        <v>61</v>
      </c>
      <c r="I52" s="97"/>
      <c r="J52" s="291" t="s">
        <v>619</v>
      </c>
      <c r="K52" s="292"/>
      <c r="L52" s="293"/>
      <c r="N52" s="55" t="str">
        <f>CONCATENATE("(",LEN(J52),")")</f>
        <v>(140)</v>
      </c>
      <c r="O52" s="53" t="str">
        <f>IF(( AND(H52="x",I52="x") ),"(*) Marcar solo un valor: Si o No",IF(AND(I52="x",LEN(J52)=0),"(*) Completar la celda de explicación",
CONCATENATE("(Si/No) Marcar con 'X' solo uno de los campos. (Explicación) Longitud Máxima de ",Explicacion_LongMaximo," caracteres")))</f>
        <v>(Si/No) Marcar con 'X' solo uno de los campos. (Explicación) Longitud Máxima de 1000 caracteres</v>
      </c>
      <c r="S52" s="67">
        <v>92</v>
      </c>
      <c r="V52" s="68">
        <f>IF( AND(H52="",I52=""),0,IF(AND(I52&lt;&gt;"",J52=""),0,1))</f>
        <v>1</v>
      </c>
    </row>
    <row r="53" spans="1:22" ht="103.5" customHeight="1" x14ac:dyDescent="0.2">
      <c r="A53" s="378" t="s">
        <v>620</v>
      </c>
      <c r="B53" s="378"/>
      <c r="C53" s="378"/>
      <c r="D53" s="378"/>
      <c r="E53" s="378"/>
      <c r="F53" s="378"/>
      <c r="G53" s="378"/>
      <c r="H53" s="97"/>
      <c r="I53" s="97" t="s">
        <v>61</v>
      </c>
      <c r="J53" s="291" t="s">
        <v>621</v>
      </c>
      <c r="K53" s="292"/>
      <c r="L53" s="293"/>
      <c r="N53" s="55" t="str">
        <f>CONCATENATE("(",LEN(J53),")")</f>
        <v>(346)</v>
      </c>
      <c r="O53" s="53" t="str">
        <f>IF(( AND(H53="x",I53="x") ),"(*) Marcar solo un valor: Si o No",IF(AND(I53="x",LEN(J53)=0),"(*) Completar la celda de explicación",
CONCATENATE("(Si/No) Marcar con 'X' solo uno de los campos. (Explicación) Longitud Máxima de ",Explicacion_LongMaximo," caracteres")))</f>
        <v>(Si/No) Marcar con 'X' solo uno de los campos. (Explicación) Longitud Máxima de 1000 caracteres</v>
      </c>
      <c r="S53" s="67">
        <v>93</v>
      </c>
      <c r="V53" s="68">
        <f>IF( AND(H53="",I53=""),0,IF(AND(I53&lt;&gt;"",J53=""),0,1))</f>
        <v>1</v>
      </c>
    </row>
    <row r="54" spans="1:22" ht="15" customHeight="1" x14ac:dyDescent="0.2">
      <c r="A54" s="475"/>
      <c r="B54" s="475"/>
      <c r="C54" s="475"/>
      <c r="D54" s="475"/>
      <c r="E54" s="475"/>
      <c r="F54" s="475"/>
      <c r="G54" s="475"/>
      <c r="H54" s="475"/>
      <c r="I54" s="475"/>
      <c r="J54" s="475"/>
      <c r="K54" s="475"/>
      <c r="L54" s="475"/>
    </row>
    <row r="55" spans="1:22" ht="15" x14ac:dyDescent="0.25">
      <c r="A55" s="391" t="s">
        <v>622</v>
      </c>
      <c r="B55" s="391"/>
      <c r="C55" s="391"/>
      <c r="D55" s="391"/>
      <c r="E55" s="391"/>
      <c r="F55" s="391"/>
      <c r="G55" s="391"/>
      <c r="H55" s="391"/>
      <c r="I55" s="391"/>
      <c r="J55" s="391"/>
      <c r="K55" s="391"/>
      <c r="L55" s="391"/>
      <c r="N55"/>
    </row>
    <row r="56" spans="1:22" ht="26.25" customHeight="1" x14ac:dyDescent="0.2">
      <c r="A56" s="240"/>
      <c r="B56" s="240"/>
      <c r="C56" s="240"/>
      <c r="D56" s="240"/>
      <c r="E56" s="240"/>
      <c r="F56" s="240"/>
      <c r="G56" s="241"/>
      <c r="H56" s="98" t="s">
        <v>56</v>
      </c>
      <c r="I56" s="98" t="s">
        <v>57</v>
      </c>
      <c r="J56" s="286" t="s">
        <v>58</v>
      </c>
      <c r="K56" s="286"/>
      <c r="L56" s="286"/>
      <c r="N56" s="54" t="s">
        <v>59</v>
      </c>
    </row>
    <row r="57" spans="1:22" ht="56.25" customHeight="1" x14ac:dyDescent="0.2">
      <c r="A57" s="378" t="s">
        <v>623</v>
      </c>
      <c r="B57" s="378"/>
      <c r="C57" s="378"/>
      <c r="D57" s="378"/>
      <c r="E57" s="378"/>
      <c r="F57" s="378"/>
      <c r="G57" s="378"/>
      <c r="H57" s="97" t="s">
        <v>61</v>
      </c>
      <c r="I57" s="97"/>
      <c r="J57" s="216" t="s">
        <v>624</v>
      </c>
      <c r="K57" s="217"/>
      <c r="L57" s="218"/>
      <c r="N57" s="55" t="str">
        <f>CONCATENATE("(",LEN(J57),")")</f>
        <v>(93)</v>
      </c>
      <c r="O57" s="53" t="str">
        <f>IF(( AND(H57="x",I57="x") ),"(*) Marcar solo un valor: Si o No",IF(AND(I57="x",LEN(J57)=0),"(*) Completar la celda de explicación",
CONCATENATE("(Si/No) Marcar con 'X' solo uno de los campos. (Explicación) Longitud Máxima de ",Explicacion_LongMaximo," caracteres")))</f>
        <v>(Si/No) Marcar con 'X' solo uno de los campos. (Explicación) Longitud Máxima de 1000 caracteres</v>
      </c>
      <c r="S57" s="67">
        <v>94</v>
      </c>
      <c r="V57" s="68">
        <f>IF( AND(H57="",I57=""),0,IF(AND(I57&lt;&gt;"",J57=""),0,1))</f>
        <v>1</v>
      </c>
    </row>
    <row r="58" spans="1:22" ht="93" customHeight="1" x14ac:dyDescent="0.2">
      <c r="A58" s="378" t="s">
        <v>625</v>
      </c>
      <c r="B58" s="378"/>
      <c r="C58" s="378"/>
      <c r="D58" s="378"/>
      <c r="E58" s="378"/>
      <c r="F58" s="378" t="s">
        <v>562</v>
      </c>
      <c r="G58" s="378"/>
      <c r="H58" s="97" t="s">
        <v>61</v>
      </c>
      <c r="I58" s="97"/>
      <c r="J58" s="216" t="s">
        <v>626</v>
      </c>
      <c r="K58" s="217"/>
      <c r="L58" s="218"/>
      <c r="N58" s="55" t="str">
        <f>CONCATENATE("(",LEN(J58),")")</f>
        <v>(236)</v>
      </c>
      <c r="O58" s="53" t="str">
        <f>IF(( AND(H58="x",I58="x") ),"(*) Marcar solo un valor: Si o No",IF(AND(I58="x",LEN(J58)=0),"(*) Completar la celda de explicación",
CONCATENATE("(Si/No) Marcar con 'X' solo uno de los campos. (Explicación) Longitud Máxima de ",Explicacion_LongMaximo," caracteres")))</f>
        <v>(Si/No) Marcar con 'X' solo uno de los campos. (Explicación) Longitud Máxima de 1000 caracteres</v>
      </c>
      <c r="S58" s="67">
        <v>95</v>
      </c>
      <c r="V58" s="68"/>
    </row>
    <row r="59" spans="1:22" ht="90.75" customHeight="1" x14ac:dyDescent="0.2">
      <c r="A59" s="378" t="s">
        <v>627</v>
      </c>
      <c r="B59" s="378"/>
      <c r="C59" s="378"/>
      <c r="D59" s="378"/>
      <c r="E59" s="378"/>
      <c r="F59" s="378"/>
      <c r="G59" s="378"/>
      <c r="H59" s="97" t="s">
        <v>61</v>
      </c>
      <c r="I59" s="97"/>
      <c r="J59" s="216" t="s">
        <v>628</v>
      </c>
      <c r="K59" s="217"/>
      <c r="L59" s="218"/>
      <c r="N59" s="55" t="str">
        <f>CONCATENATE("(",LEN(J59),")")</f>
        <v>(58)</v>
      </c>
      <c r="O59" s="53" t="str">
        <f>IF(( AND(H59="x",I59="x") ),"(*) Marcar solo un valor: Si o No",IF(AND(I59="x",LEN(J59)=0),"(*) Completar la celda de explicación",
CONCATENATE("(Si/No) Marcar con 'X' solo uno de los campos. (Explicación) Longitud Máxima de ",Explicacion_LongMaximo," caracteres")))</f>
        <v>(Si/No) Marcar con 'X' solo uno de los campos. (Explicación) Longitud Máxima de 1000 caracteres</v>
      </c>
      <c r="S59" s="67">
        <v>96</v>
      </c>
      <c r="V59" s="68"/>
    </row>
    <row r="60" spans="1:22" ht="45" customHeight="1" x14ac:dyDescent="0.25">
      <c r="A60" s="263" t="s">
        <v>629</v>
      </c>
      <c r="B60" s="263"/>
      <c r="C60" s="263"/>
      <c r="D60" s="263"/>
      <c r="E60" s="263"/>
      <c r="F60" s="263"/>
      <c r="G60" s="263"/>
      <c r="H60" s="263"/>
      <c r="I60" s="263"/>
      <c r="J60" s="263"/>
      <c r="K60" s="263"/>
      <c r="L60" s="263"/>
      <c r="N60"/>
    </row>
    <row r="61" spans="1:22" ht="30.75" customHeight="1" x14ac:dyDescent="0.2">
      <c r="B61" s="306" t="s">
        <v>484</v>
      </c>
      <c r="C61" s="306"/>
      <c r="D61" s="306"/>
      <c r="E61" s="306"/>
      <c r="F61" s="306" t="s">
        <v>324</v>
      </c>
      <c r="G61" s="306"/>
      <c r="H61" s="306" t="s">
        <v>630</v>
      </c>
      <c r="I61" s="306"/>
      <c r="J61" s="306"/>
      <c r="K61" s="306" t="s">
        <v>631</v>
      </c>
      <c r="L61" s="306"/>
      <c r="N61" s="58" t="s">
        <v>78</v>
      </c>
      <c r="O61" s="62" t="s">
        <v>79</v>
      </c>
      <c r="S61" s="67">
        <v>279</v>
      </c>
    </row>
    <row r="62" spans="1:22" ht="22.5" customHeight="1" x14ac:dyDescent="0.2">
      <c r="B62" s="392"/>
      <c r="C62" s="461"/>
      <c r="D62" s="461"/>
      <c r="E62" s="393"/>
      <c r="F62" s="364"/>
      <c r="G62" s="364"/>
      <c r="H62" s="357"/>
      <c r="I62" s="358"/>
      <c r="J62" s="359"/>
      <c r="K62" s="357"/>
      <c r="L62" s="359"/>
    </row>
    <row r="63" spans="1:22" ht="22.5" customHeight="1" x14ac:dyDescent="0.2">
      <c r="B63" s="364"/>
      <c r="C63" s="364"/>
      <c r="D63" s="364"/>
      <c r="E63" s="364"/>
      <c r="F63" s="364"/>
      <c r="G63" s="364"/>
      <c r="H63" s="357"/>
      <c r="I63" s="358"/>
      <c r="J63" s="359"/>
      <c r="K63" s="357"/>
      <c r="L63" s="359"/>
    </row>
    <row r="64" spans="1:22" ht="20.25" customHeight="1" x14ac:dyDescent="0.2">
      <c r="A64" s="473"/>
      <c r="B64" s="473"/>
      <c r="C64" s="473"/>
      <c r="D64" s="473"/>
      <c r="E64" s="473"/>
      <c r="F64" s="473"/>
      <c r="G64" s="473"/>
      <c r="H64" s="473"/>
      <c r="I64" s="473"/>
      <c r="J64" s="473"/>
      <c r="K64" s="473"/>
      <c r="L64" s="473"/>
      <c r="N64" s="63" t="s">
        <v>84</v>
      </c>
      <c r="O64" s="61" t="s">
        <v>85</v>
      </c>
      <c r="S64" s="67">
        <v>0</v>
      </c>
    </row>
    <row r="65" spans="1:19" x14ac:dyDescent="0.2">
      <c r="B65" s="287" t="s">
        <v>632</v>
      </c>
      <c r="C65" s="288"/>
      <c r="D65" s="288"/>
      <c r="E65" s="288"/>
      <c r="F65" s="288"/>
      <c r="G65" s="288"/>
      <c r="H65" s="288"/>
      <c r="I65" s="288"/>
      <c r="J65" s="288"/>
      <c r="K65" s="289"/>
      <c r="L65" s="79"/>
      <c r="S65" s="67">
        <v>280</v>
      </c>
    </row>
    <row r="66" spans="1:19" ht="15" x14ac:dyDescent="0.2">
      <c r="A66" s="474"/>
      <c r="B66" s="474"/>
      <c r="C66" s="474"/>
      <c r="D66" s="474"/>
      <c r="E66" s="474"/>
      <c r="F66" s="474"/>
      <c r="G66" s="474"/>
      <c r="H66" s="474"/>
      <c r="I66" s="474"/>
      <c r="J66" s="474"/>
      <c r="K66" s="474"/>
      <c r="L66" s="474"/>
    </row>
    <row r="67" spans="1:19" ht="40.5" customHeight="1" x14ac:dyDescent="0.25">
      <c r="A67" s="316" t="s">
        <v>633</v>
      </c>
      <c r="B67" s="316"/>
      <c r="C67" s="316"/>
      <c r="D67" s="316"/>
      <c r="E67" s="316"/>
      <c r="F67" s="316"/>
      <c r="G67" s="316"/>
      <c r="H67" s="316"/>
      <c r="I67" s="316"/>
      <c r="J67" s="316"/>
      <c r="K67" s="316"/>
      <c r="L67" s="316"/>
      <c r="N67"/>
    </row>
    <row r="68" spans="1:19" ht="36.75" customHeight="1" x14ac:dyDescent="0.2">
      <c r="B68" s="306" t="s">
        <v>484</v>
      </c>
      <c r="C68" s="306"/>
      <c r="D68" s="306" t="s">
        <v>634</v>
      </c>
      <c r="E68" s="306"/>
      <c r="F68" s="306"/>
      <c r="G68" s="306" t="s">
        <v>635</v>
      </c>
      <c r="H68" s="306"/>
      <c r="I68" s="306"/>
      <c r="J68" s="306" t="s">
        <v>636</v>
      </c>
      <c r="K68" s="306"/>
      <c r="L68" s="306" t="s">
        <v>637</v>
      </c>
    </row>
    <row r="69" spans="1:19" ht="67.5" x14ac:dyDescent="0.2">
      <c r="B69" s="306"/>
      <c r="C69" s="306"/>
      <c r="D69" s="24" t="s">
        <v>638</v>
      </c>
      <c r="E69" s="24" t="s">
        <v>639</v>
      </c>
      <c r="F69" s="24" t="s">
        <v>640</v>
      </c>
      <c r="G69" s="306"/>
      <c r="H69" s="306"/>
      <c r="I69" s="306"/>
      <c r="J69" s="306"/>
      <c r="K69" s="306"/>
      <c r="L69" s="306"/>
      <c r="N69" s="58" t="s">
        <v>78</v>
      </c>
      <c r="O69" s="62" t="s">
        <v>79</v>
      </c>
      <c r="S69" s="67">
        <v>281</v>
      </c>
    </row>
    <row r="70" spans="1:19" ht="22.5" customHeight="1" x14ac:dyDescent="0.2">
      <c r="B70" s="443"/>
      <c r="C70" s="443"/>
      <c r="D70" s="97"/>
      <c r="E70" s="97"/>
      <c r="F70" s="97"/>
      <c r="G70" s="443"/>
      <c r="H70" s="443"/>
      <c r="I70" s="443"/>
      <c r="J70" s="443"/>
      <c r="K70" s="443"/>
      <c r="L70" s="75"/>
    </row>
    <row r="71" spans="1:19" ht="22.5" customHeight="1" x14ac:dyDescent="0.2">
      <c r="B71" s="443"/>
      <c r="C71" s="443"/>
      <c r="D71" s="97"/>
      <c r="E71" s="97"/>
      <c r="F71" s="97"/>
      <c r="G71" s="443"/>
      <c r="H71" s="443"/>
      <c r="I71" s="443"/>
      <c r="J71" s="443"/>
      <c r="K71" s="443"/>
      <c r="L71" s="75"/>
    </row>
    <row r="72" spans="1:19" ht="22.5" x14ac:dyDescent="0.2">
      <c r="A72" s="38"/>
      <c r="B72" s="329" t="s">
        <v>641</v>
      </c>
      <c r="C72" s="329"/>
      <c r="D72" s="329"/>
      <c r="E72" s="329"/>
      <c r="F72" s="329"/>
      <c r="G72" s="329"/>
      <c r="H72" s="329"/>
      <c r="I72" s="329"/>
      <c r="J72" s="329"/>
      <c r="K72" s="329"/>
      <c r="L72" s="329"/>
      <c r="N72" s="63" t="s">
        <v>84</v>
      </c>
      <c r="O72" s="61" t="s">
        <v>85</v>
      </c>
      <c r="S72" s="67">
        <v>0</v>
      </c>
    </row>
    <row r="73" spans="1:19" ht="23.25" customHeight="1" x14ac:dyDescent="0.2">
      <c r="A73" s="39" t="s">
        <v>642</v>
      </c>
      <c r="B73" s="373" t="s">
        <v>643</v>
      </c>
      <c r="C73" s="373"/>
      <c r="D73" s="373"/>
      <c r="E73" s="373"/>
      <c r="F73" s="373"/>
      <c r="G73" s="373"/>
      <c r="H73" s="373"/>
      <c r="I73" s="373"/>
      <c r="J73" s="373"/>
      <c r="K73" s="373"/>
      <c r="L73" s="373"/>
    </row>
    <row r="74" spans="1:19" ht="25.5" customHeight="1" x14ac:dyDescent="0.2">
      <c r="A74" s="39" t="s">
        <v>642</v>
      </c>
      <c r="B74" s="373" t="s">
        <v>644</v>
      </c>
      <c r="C74" s="373"/>
      <c r="D74" s="373"/>
      <c r="E74" s="373"/>
      <c r="F74" s="373"/>
      <c r="G74" s="373"/>
      <c r="H74" s="373"/>
      <c r="I74" s="373"/>
      <c r="J74" s="373"/>
      <c r="K74" s="373"/>
      <c r="L74" s="373"/>
    </row>
    <row r="75" spans="1:19" ht="43.5" customHeight="1" x14ac:dyDescent="0.25">
      <c r="A75" s="356" t="s">
        <v>645</v>
      </c>
      <c r="B75" s="356"/>
      <c r="C75" s="356"/>
      <c r="D75" s="356"/>
      <c r="E75" s="356"/>
      <c r="F75" s="356"/>
      <c r="G75" s="356"/>
      <c r="H75" s="356"/>
      <c r="I75" s="356"/>
      <c r="J75" s="356"/>
      <c r="K75" s="356"/>
      <c r="L75" s="356"/>
      <c r="N75"/>
    </row>
    <row r="76" spans="1:19" ht="14.25" customHeight="1" x14ac:dyDescent="0.2">
      <c r="B76" s="306" t="s">
        <v>646</v>
      </c>
      <c r="C76" s="306"/>
      <c r="D76" s="306" t="s">
        <v>647</v>
      </c>
      <c r="E76" s="306"/>
      <c r="F76" s="306"/>
      <c r="G76" s="306"/>
      <c r="H76" s="306"/>
      <c r="I76" s="306" t="s">
        <v>648</v>
      </c>
      <c r="J76" s="306"/>
      <c r="K76" s="306"/>
      <c r="L76" s="306"/>
    </row>
    <row r="77" spans="1:19" ht="26.25" customHeight="1" x14ac:dyDescent="0.2">
      <c r="B77" s="306"/>
      <c r="C77" s="306"/>
      <c r="D77" s="306"/>
      <c r="E77" s="306"/>
      <c r="F77" s="306"/>
      <c r="G77" s="306"/>
      <c r="H77" s="306"/>
      <c r="I77" s="306" t="s">
        <v>649</v>
      </c>
      <c r="J77" s="306"/>
      <c r="K77" s="306"/>
      <c r="L77" s="3" t="s">
        <v>345</v>
      </c>
      <c r="N77" s="58" t="s">
        <v>78</v>
      </c>
      <c r="O77" s="62" t="s">
        <v>79</v>
      </c>
      <c r="S77" s="67">
        <v>282</v>
      </c>
    </row>
    <row r="78" spans="1:19" ht="22.5" customHeight="1" x14ac:dyDescent="0.2">
      <c r="B78" s="443"/>
      <c r="C78" s="443"/>
      <c r="D78" s="443"/>
      <c r="E78" s="443"/>
      <c r="F78" s="443"/>
      <c r="G78" s="443"/>
      <c r="H78" s="443"/>
      <c r="I78" s="442"/>
      <c r="J78" s="442"/>
      <c r="K78" s="442"/>
      <c r="L78" s="96"/>
    </row>
    <row r="79" spans="1:19" ht="22.5" customHeight="1" x14ac:dyDescent="0.2">
      <c r="B79" s="443"/>
      <c r="C79" s="443"/>
      <c r="D79" s="443"/>
      <c r="E79" s="443"/>
      <c r="F79" s="443"/>
      <c r="G79" s="443"/>
      <c r="H79" s="443"/>
      <c r="I79" s="442"/>
      <c r="J79" s="442"/>
      <c r="K79" s="442"/>
      <c r="L79" s="96"/>
    </row>
    <row r="80" spans="1:19" ht="22.5" x14ac:dyDescent="0.2">
      <c r="A80" s="33" t="s">
        <v>562</v>
      </c>
      <c r="B80" s="373" t="s">
        <v>650</v>
      </c>
      <c r="C80" s="373"/>
      <c r="D80" s="373"/>
      <c r="E80" s="373"/>
      <c r="F80" s="373"/>
      <c r="G80" s="373"/>
      <c r="H80" s="373"/>
      <c r="I80" s="373"/>
      <c r="J80" s="373"/>
      <c r="K80" s="373"/>
      <c r="L80" s="373"/>
      <c r="N80" s="63" t="s">
        <v>84</v>
      </c>
      <c r="O80" s="61" t="s">
        <v>85</v>
      </c>
      <c r="S80" s="67">
        <v>0</v>
      </c>
    </row>
    <row r="81" spans="1:19" ht="14.25" customHeight="1" x14ac:dyDescent="0.2">
      <c r="B81" s="381" t="s">
        <v>651</v>
      </c>
      <c r="C81" s="381"/>
      <c r="D81" s="381"/>
      <c r="E81" s="381"/>
      <c r="F81" s="381"/>
      <c r="G81" s="381"/>
      <c r="H81" s="381"/>
      <c r="I81" s="381"/>
      <c r="J81" s="381"/>
      <c r="K81" s="381"/>
      <c r="L81" s="381"/>
    </row>
    <row r="82" spans="1:19" ht="7.5" customHeight="1" x14ac:dyDescent="0.2"/>
    <row r="83" spans="1:19" ht="51" customHeight="1" x14ac:dyDescent="0.25">
      <c r="A83" s="356" t="s">
        <v>652</v>
      </c>
      <c r="B83" s="356"/>
      <c r="C83" s="356"/>
      <c r="D83" s="356"/>
      <c r="E83" s="356"/>
      <c r="F83" s="356"/>
      <c r="G83" s="356"/>
      <c r="H83" s="356"/>
      <c r="I83" s="356"/>
      <c r="J83" s="356"/>
      <c r="K83" s="356"/>
      <c r="L83" s="356"/>
      <c r="N83"/>
    </row>
    <row r="84" spans="1:19" ht="15" customHeight="1" x14ac:dyDescent="0.2">
      <c r="A84" s="304"/>
      <c r="B84" s="304"/>
      <c r="C84" s="304"/>
      <c r="D84" s="304"/>
      <c r="E84" s="304"/>
      <c r="F84" s="304"/>
      <c r="G84" s="304"/>
      <c r="H84" s="304"/>
      <c r="I84" s="304"/>
      <c r="J84" s="304"/>
      <c r="K84" s="304"/>
      <c r="L84" s="304"/>
    </row>
    <row r="85" spans="1:19" ht="22.5" x14ac:dyDescent="0.2">
      <c r="B85" s="306" t="s">
        <v>484</v>
      </c>
      <c r="C85" s="306"/>
      <c r="D85" s="306"/>
      <c r="E85" s="306"/>
      <c r="F85" s="306" t="s">
        <v>653</v>
      </c>
      <c r="G85" s="306"/>
      <c r="H85" s="306"/>
      <c r="I85" s="306"/>
      <c r="J85" s="306" t="s">
        <v>654</v>
      </c>
      <c r="K85" s="306"/>
      <c r="L85" s="306"/>
      <c r="N85" s="58" t="s">
        <v>78</v>
      </c>
      <c r="O85" s="62" t="s">
        <v>79</v>
      </c>
      <c r="S85" s="67">
        <v>283</v>
      </c>
    </row>
    <row r="86" spans="1:19" ht="22.5" customHeight="1" x14ac:dyDescent="0.2">
      <c r="B86" s="443"/>
      <c r="C86" s="443"/>
      <c r="D86" s="443"/>
      <c r="E86" s="443"/>
      <c r="F86" s="443"/>
      <c r="G86" s="443"/>
      <c r="H86" s="443"/>
      <c r="I86" s="443"/>
      <c r="J86" s="443"/>
      <c r="K86" s="443"/>
      <c r="L86" s="443"/>
    </row>
    <row r="87" spans="1:19" ht="22.5" customHeight="1" x14ac:dyDescent="0.2">
      <c r="B87" s="443"/>
      <c r="C87" s="443"/>
      <c r="D87" s="443"/>
      <c r="E87" s="443"/>
      <c r="F87" s="443"/>
      <c r="G87" s="443"/>
      <c r="H87" s="443"/>
      <c r="I87" s="443"/>
      <c r="J87" s="443"/>
      <c r="K87" s="443"/>
      <c r="L87" s="443"/>
    </row>
    <row r="88" spans="1:19" ht="22.5" x14ac:dyDescent="0.2">
      <c r="N88" s="63" t="s">
        <v>84</v>
      </c>
      <c r="O88" s="61" t="s">
        <v>85</v>
      </c>
      <c r="S88" s="67">
        <v>0</v>
      </c>
    </row>
  </sheetData>
  <sheetProtection algorithmName="SHA-512" hashValue="jsXcYDhf2m7F0X75grzD+yiQgwDG+xZ1XoQVyZvtqnGOJnKqq9r9Y67jFj6SjDRlJDlbKZBoZcvdi1wM3Tl+og==" saltValue="i9/KoxGi3I9I8gEUK5P0NA==" spinCount="100000" sheet="1" objects="1" scenarios="1" formatCells="0" formatRows="0" insertRows="0"/>
  <mergeCells count="143">
    <mergeCell ref="C32:D32"/>
    <mergeCell ref="C33:D33"/>
    <mergeCell ref="A6:L6"/>
    <mergeCell ref="A17:G17"/>
    <mergeCell ref="J17:L17"/>
    <mergeCell ref="A26:L26"/>
    <mergeCell ref="E27:G27"/>
    <mergeCell ref="E28:G28"/>
    <mergeCell ref="E29:G29"/>
    <mergeCell ref="E30:G30"/>
    <mergeCell ref="E31:G31"/>
    <mergeCell ref="A1:L1"/>
    <mergeCell ref="A3:L3"/>
    <mergeCell ref="A14:L14"/>
    <mergeCell ref="A50:L50"/>
    <mergeCell ref="A55:L55"/>
    <mergeCell ref="A4:G4"/>
    <mergeCell ref="A9:L9"/>
    <mergeCell ref="A13:L13"/>
    <mergeCell ref="A15:G15"/>
    <mergeCell ref="C22:I22"/>
    <mergeCell ref="A21:L21"/>
    <mergeCell ref="A38:L38"/>
    <mergeCell ref="A36:L36"/>
    <mergeCell ref="A49:L49"/>
    <mergeCell ref="A51:G51"/>
    <mergeCell ref="A54:L54"/>
    <mergeCell ref="G12:J12"/>
    <mergeCell ref="A16:G16"/>
    <mergeCell ref="A53:G53"/>
    <mergeCell ref="J4:L4"/>
    <mergeCell ref="J5:L5"/>
    <mergeCell ref="A7:L7"/>
    <mergeCell ref="G8:L8"/>
    <mergeCell ref="A10:L10"/>
    <mergeCell ref="A57:G57"/>
    <mergeCell ref="J71:K71"/>
    <mergeCell ref="G68:I69"/>
    <mergeCell ref="G70:I70"/>
    <mergeCell ref="G71:I71"/>
    <mergeCell ref="C23:I23"/>
    <mergeCell ref="C24:I24"/>
    <mergeCell ref="C25:I25"/>
    <mergeCell ref="B68:C69"/>
    <mergeCell ref="B70:C70"/>
    <mergeCell ref="A60:L60"/>
    <mergeCell ref="L68:L69"/>
    <mergeCell ref="B71:C71"/>
    <mergeCell ref="F63:G63"/>
    <mergeCell ref="H62:J62"/>
    <mergeCell ref="H63:J63"/>
    <mergeCell ref="K62:L62"/>
    <mergeCell ref="K63:L63"/>
    <mergeCell ref="B61:E61"/>
    <mergeCell ref="A56:G56"/>
    <mergeCell ref="A64:L64"/>
    <mergeCell ref="A66:L66"/>
    <mergeCell ref="D68:F68"/>
    <mergeCell ref="J68:K69"/>
    <mergeCell ref="J70:K70"/>
    <mergeCell ref="B65:K65"/>
    <mergeCell ref="A67:L67"/>
    <mergeCell ref="F61:G61"/>
    <mergeCell ref="H61:J61"/>
    <mergeCell ref="K61:L61"/>
    <mergeCell ref="B62:E62"/>
    <mergeCell ref="B63:E63"/>
    <mergeCell ref="F62:G62"/>
    <mergeCell ref="A58:G58"/>
    <mergeCell ref="A59:G59"/>
    <mergeCell ref="J57:L57"/>
    <mergeCell ref="J58:L58"/>
    <mergeCell ref="J59:L59"/>
    <mergeCell ref="A5:G5"/>
    <mergeCell ref="A8:F8"/>
    <mergeCell ref="H41:J41"/>
    <mergeCell ref="K41:L41"/>
    <mergeCell ref="B41:F41"/>
    <mergeCell ref="B37:F37"/>
    <mergeCell ref="G37:L37"/>
    <mergeCell ref="B39:L39"/>
    <mergeCell ref="A35:L35"/>
    <mergeCell ref="A20:L20"/>
    <mergeCell ref="A19:L19"/>
    <mergeCell ref="B40:F40"/>
    <mergeCell ref="H40:J40"/>
    <mergeCell ref="K40:L40"/>
    <mergeCell ref="A11:F11"/>
    <mergeCell ref="G11:J11"/>
    <mergeCell ref="A12:F12"/>
    <mergeCell ref="K11:L11"/>
    <mergeCell ref="K12:L12"/>
    <mergeCell ref="A42:L42"/>
    <mergeCell ref="A44:L44"/>
    <mergeCell ref="J51:L51"/>
    <mergeCell ref="J52:L52"/>
    <mergeCell ref="A52:G52"/>
    <mergeCell ref="E48:I48"/>
    <mergeCell ref="J53:L53"/>
    <mergeCell ref="J56:L56"/>
    <mergeCell ref="J15:L15"/>
    <mergeCell ref="J16:L16"/>
    <mergeCell ref="J18:L18"/>
    <mergeCell ref="A18:G18"/>
    <mergeCell ref="C34:D34"/>
    <mergeCell ref="E34:K34"/>
    <mergeCell ref="E45:I45"/>
    <mergeCell ref="E47:I47"/>
    <mergeCell ref="E46:I46"/>
    <mergeCell ref="E32:G32"/>
    <mergeCell ref="E33:G33"/>
    <mergeCell ref="C27:D27"/>
    <mergeCell ref="C28:D28"/>
    <mergeCell ref="C29:D29"/>
    <mergeCell ref="C30:D30"/>
    <mergeCell ref="C31:D31"/>
    <mergeCell ref="B72:L72"/>
    <mergeCell ref="B73:L73"/>
    <mergeCell ref="B74:L74"/>
    <mergeCell ref="A75:L75"/>
    <mergeCell ref="B76:C77"/>
    <mergeCell ref="B78:C78"/>
    <mergeCell ref="B79:C79"/>
    <mergeCell ref="I76:L76"/>
    <mergeCell ref="I77:K77"/>
    <mergeCell ref="I78:K78"/>
    <mergeCell ref="I79:K79"/>
    <mergeCell ref="D76:H77"/>
    <mergeCell ref="D78:H78"/>
    <mergeCell ref="D79:H79"/>
    <mergeCell ref="B87:E87"/>
    <mergeCell ref="F85:I85"/>
    <mergeCell ref="F86:I86"/>
    <mergeCell ref="F87:I87"/>
    <mergeCell ref="J85:L85"/>
    <mergeCell ref="J86:L86"/>
    <mergeCell ref="J87:L87"/>
    <mergeCell ref="B80:L80"/>
    <mergeCell ref="B81:L81"/>
    <mergeCell ref="A83:L83"/>
    <mergeCell ref="B85:E85"/>
    <mergeCell ref="B86:E86"/>
    <mergeCell ref="A84:L84"/>
  </mergeCells>
  <dataValidations count="5">
    <dataValidation type="textLength" allowBlank="1" showErrorMessage="1" error="Cantidad de caracteres NO valido." sqref="J57:L59 J5:L5 J52:L53 J16:L18" xr:uid="{00000000-0002-0000-1700-000000000000}">
      <formula1>Explicacion_LongMinimo</formula1>
      <formula2>Explicacion_LongMaximo</formula2>
    </dataValidation>
    <dataValidation type="custom" allowBlank="1" showDropDown="1" showInputMessage="1" showErrorMessage="1" error="Valor NO Válido." prompt="Ingrese &quot;X&quot;" sqref="H57:I59 H5:I5 H16:I18 F43 I43 H52:I53 J23:K25 E28:E33 D70:F71" xr:uid="{00000000-0002-0000-1700-000001000000}">
      <formula1>COUNTIF(Respuesta_SINO,TRIM(CELL("contents")))=1</formula1>
    </dataValidation>
    <dataValidation type="decimal" allowBlank="1" showInputMessage="1" showErrorMessage="1" error="Valor NO Válido" prompt="Ingrese Número" sqref="J45:J48 H62:H63 K62:K63" xr:uid="{00000000-0002-0000-1700-000002000000}">
      <formula1>Decimal2_Minimo</formula1>
      <formula2>Decimal2_Maximo</formula2>
    </dataValidation>
    <dataValidation type="date" operator="lessThanOrEqual" allowBlank="1" showInputMessage="1" showErrorMessage="1" error="Fecha NO Valida" prompt="(dd/mm/yyyy)" sqref="I78:K79" xr:uid="{00000000-0002-0000-1700-000003000000}">
      <formula1>L78</formula1>
    </dataValidation>
    <dataValidation type="date" operator="greaterThanOrEqual" allowBlank="1" showInputMessage="1" showErrorMessage="1" error="Fecha NO Valida" prompt="(dd/mm/yyyy)" sqref="L78:L79" xr:uid="{00000000-0002-0000-1700-000004000000}">
      <formula1>I78</formula1>
    </dataValidation>
  </dataValidations>
  <hyperlinks>
    <hyperlink ref="O3" location="Principal!A1" display="Volver al Indice" xr:uid="{00000000-0004-0000-1700-000000000000}"/>
  </hyperlinks>
  <pageMargins left="0.7" right="0.7" top="0.75" bottom="0.75" header="0.3" footer="0.3"/>
  <pageSetup paperSize="9" scale="95" orientation="portrait" r:id="rId1"/>
  <rowBreaks count="2" manualBreakCount="2">
    <brk id="48" max="11" man="1"/>
    <brk id="66" max="11"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V22"/>
  <sheetViews>
    <sheetView zoomScale="85" zoomScaleNormal="85" workbookViewId="0">
      <selection activeCell="A7" sqref="A7:J7"/>
    </sheetView>
  </sheetViews>
  <sheetFormatPr baseColWidth="10" defaultColWidth="11.42578125" defaultRowHeight="12.75" x14ac:dyDescent="0.2"/>
  <cols>
    <col min="1" max="1" width="4.5703125" style="1" customWidth="1"/>
    <col min="2" max="2" width="15.5703125" style="1" customWidth="1"/>
    <col min="3" max="3" width="9.5703125" style="1" customWidth="1"/>
    <col min="4" max="4" width="7.5703125" style="1" customWidth="1"/>
    <col min="5" max="5" width="3.85546875" style="1" customWidth="1"/>
    <col min="6" max="6" width="4.85546875" style="1" customWidth="1"/>
    <col min="7" max="7" width="4.5703125" style="1" customWidth="1"/>
    <col min="8" max="8" width="11.5703125" style="1" customWidth="1"/>
    <col min="9" max="9" width="3.85546875" style="1" customWidth="1"/>
    <col min="10" max="10" width="17.42578125" style="1" customWidth="1"/>
    <col min="11" max="11" width="1.42578125" style="1" customWidth="1"/>
    <col min="12" max="12" width="5.42578125" style="1" bestFit="1" customWidth="1"/>
    <col min="13" max="13" width="45.42578125" style="1" customWidth="1"/>
    <col min="14" max="17" width="3.5703125" style="1" customWidth="1"/>
    <col min="18" max="18" width="7.140625" style="1" customWidth="1"/>
    <col min="19" max="20" width="7.140625" style="67" customWidth="1"/>
    <col min="21" max="21" width="2.5703125" style="67" customWidth="1"/>
    <col min="22" max="22" width="3" style="67" customWidth="1"/>
    <col min="23" max="16384" width="11.42578125" style="1"/>
  </cols>
  <sheetData>
    <row r="1" spans="1:22" ht="15" x14ac:dyDescent="0.2">
      <c r="A1" s="270" t="s">
        <v>26</v>
      </c>
      <c r="B1" s="270"/>
      <c r="C1" s="270"/>
      <c r="D1" s="270"/>
      <c r="E1" s="270"/>
      <c r="F1" s="270"/>
      <c r="G1" s="270"/>
      <c r="H1" s="270"/>
      <c r="I1" s="270"/>
      <c r="J1" s="270"/>
      <c r="M1" s="93" t="str">
        <f>'15'!A1</f>
        <v xml:space="preserve">PILAR III: EL DIRECTORIO Y LA ALTA GERENCIA </v>
      </c>
      <c r="U1" s="67">
        <v>2</v>
      </c>
    </row>
    <row r="2" spans="1:22" hidden="1" x14ac:dyDescent="0.2">
      <c r="A2" s="71" t="s">
        <v>2</v>
      </c>
      <c r="B2" s="71" t="s">
        <v>2</v>
      </c>
      <c r="C2" s="71" t="s">
        <v>2</v>
      </c>
      <c r="D2" s="71" t="s">
        <v>2</v>
      </c>
      <c r="E2" s="71" t="s">
        <v>2</v>
      </c>
      <c r="F2" s="71" t="s">
        <v>2</v>
      </c>
      <c r="G2" s="71" t="s">
        <v>2</v>
      </c>
      <c r="H2" s="71" t="s">
        <v>2</v>
      </c>
      <c r="I2" s="71" t="s">
        <v>2</v>
      </c>
      <c r="J2" s="71" t="s">
        <v>2</v>
      </c>
      <c r="K2" s="71" t="s">
        <v>2</v>
      </c>
      <c r="L2" s="71" t="s">
        <v>2</v>
      </c>
      <c r="M2" s="71" t="s">
        <v>2</v>
      </c>
      <c r="N2" s="71" t="s">
        <v>2</v>
      </c>
    </row>
    <row r="3" spans="1:22" ht="15" customHeight="1" x14ac:dyDescent="0.25">
      <c r="A3" s="391" t="s">
        <v>655</v>
      </c>
      <c r="B3" s="391"/>
      <c r="C3" s="391"/>
      <c r="D3" s="391"/>
      <c r="E3" s="391"/>
      <c r="F3" s="391"/>
      <c r="G3" s="391"/>
      <c r="H3" s="391"/>
      <c r="I3" s="391"/>
      <c r="J3" s="391"/>
      <c r="L3"/>
      <c r="M3" s="92" t="s">
        <v>53</v>
      </c>
      <c r="U3" s="67">
        <f>SUM(V:V)</f>
        <v>2</v>
      </c>
    </row>
    <row r="4" spans="1:22" ht="18" customHeight="1" x14ac:dyDescent="0.2">
      <c r="A4" s="240"/>
      <c r="B4" s="240"/>
      <c r="C4" s="240"/>
      <c r="D4" s="240"/>
      <c r="E4" s="241"/>
      <c r="F4" s="98" t="s">
        <v>56</v>
      </c>
      <c r="G4" s="98" t="s">
        <v>57</v>
      </c>
      <c r="H4" s="286" t="s">
        <v>58</v>
      </c>
      <c r="I4" s="286"/>
      <c r="J4" s="286"/>
      <c r="L4" s="54" t="s">
        <v>59</v>
      </c>
    </row>
    <row r="5" spans="1:22" ht="123.75" customHeight="1" x14ac:dyDescent="0.2">
      <c r="A5" s="299" t="s">
        <v>656</v>
      </c>
      <c r="B5" s="299"/>
      <c r="C5" s="299"/>
      <c r="D5" s="299"/>
      <c r="E5" s="299"/>
      <c r="F5" s="97"/>
      <c r="G5" s="97" t="s">
        <v>61</v>
      </c>
      <c r="H5" s="216" t="s">
        <v>657</v>
      </c>
      <c r="I5" s="217"/>
      <c r="J5" s="218"/>
      <c r="L5" s="55" t="str">
        <f>CONCATENATE("(",LEN(H5),")")</f>
        <v>(173)</v>
      </c>
      <c r="M5" s="53"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67">
        <v>97</v>
      </c>
      <c r="V5" s="68">
        <f>IF( AND(F5="",G5=""),0,IF(AND(G5&lt;&gt;"",H5=""),0,1))</f>
        <v>1</v>
      </c>
    </row>
    <row r="6" spans="1:22" ht="59.25" customHeight="1" x14ac:dyDescent="0.2">
      <c r="A6" s="299" t="s">
        <v>658</v>
      </c>
      <c r="B6" s="299"/>
      <c r="C6" s="299"/>
      <c r="D6" s="299"/>
      <c r="E6" s="299"/>
      <c r="F6" s="97"/>
      <c r="G6" s="97" t="s">
        <v>61</v>
      </c>
      <c r="H6" s="216" t="s">
        <v>659</v>
      </c>
      <c r="I6" s="217"/>
      <c r="J6" s="218"/>
      <c r="L6" s="55" t="str">
        <f>CONCATENATE("(",LEN(H6),")")</f>
        <v>(46)</v>
      </c>
      <c r="M6" s="53"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67">
        <v>98</v>
      </c>
      <c r="V6" s="68">
        <f>IF( AND(F6="",G6=""),0,IF(AND(G6&lt;&gt;"",H6=""),0,1))</f>
        <v>1</v>
      </c>
    </row>
    <row r="7" spans="1:22" ht="46.5" customHeight="1" x14ac:dyDescent="0.25">
      <c r="A7" s="368" t="s">
        <v>660</v>
      </c>
      <c r="B7" s="368"/>
      <c r="C7" s="368"/>
      <c r="D7" s="368"/>
      <c r="E7" s="368"/>
      <c r="F7" s="368"/>
      <c r="G7" s="368"/>
      <c r="H7" s="368"/>
      <c r="I7" s="368"/>
      <c r="J7" s="368"/>
      <c r="L7"/>
    </row>
    <row r="8" spans="1:22" ht="12.75" customHeight="1" x14ac:dyDescent="0.2">
      <c r="C8" s="308" t="s">
        <v>661</v>
      </c>
      <c r="D8" s="308"/>
      <c r="E8" s="306" t="s">
        <v>662</v>
      </c>
      <c r="F8" s="306"/>
      <c r="G8" s="306"/>
      <c r="H8" s="306"/>
    </row>
    <row r="9" spans="1:22" x14ac:dyDescent="0.2">
      <c r="C9" s="308" t="s">
        <v>663</v>
      </c>
      <c r="D9" s="308"/>
      <c r="E9" s="443"/>
      <c r="F9" s="443"/>
      <c r="G9" s="443"/>
      <c r="H9" s="443"/>
      <c r="S9" s="67">
        <v>284</v>
      </c>
    </row>
    <row r="10" spans="1:22" x14ac:dyDescent="0.2">
      <c r="C10" s="308" t="s">
        <v>664</v>
      </c>
      <c r="D10" s="308"/>
      <c r="E10" s="443"/>
      <c r="F10" s="443"/>
      <c r="G10" s="443"/>
      <c r="H10" s="443"/>
      <c r="S10" s="67">
        <v>285</v>
      </c>
    </row>
    <row r="11" spans="1:22" x14ac:dyDescent="0.2">
      <c r="C11" s="308" t="s">
        <v>665</v>
      </c>
      <c r="D11" s="308"/>
      <c r="E11" s="443"/>
      <c r="F11" s="443"/>
      <c r="G11" s="443"/>
      <c r="H11" s="443"/>
      <c r="S11" s="67">
        <v>286</v>
      </c>
    </row>
    <row r="12" spans="1:22" ht="30.75" customHeight="1" x14ac:dyDescent="0.25">
      <c r="A12" s="316" t="s">
        <v>666</v>
      </c>
      <c r="B12" s="316"/>
      <c r="C12" s="316"/>
      <c r="D12" s="316"/>
      <c r="E12" s="316"/>
      <c r="F12" s="316"/>
      <c r="G12" s="316"/>
      <c r="H12" s="316"/>
      <c r="I12" s="316"/>
      <c r="J12" s="316"/>
      <c r="L12"/>
    </row>
    <row r="13" spans="1:22" ht="21.75" customHeight="1" x14ac:dyDescent="0.2">
      <c r="A13" s="20"/>
      <c r="B13" s="392"/>
      <c r="C13" s="461"/>
      <c r="D13" s="461"/>
      <c r="E13" s="461"/>
      <c r="F13" s="461"/>
      <c r="G13" s="461"/>
      <c r="H13" s="461"/>
      <c r="I13" s="461"/>
      <c r="J13" s="393"/>
      <c r="S13" s="67">
        <v>287</v>
      </c>
    </row>
    <row r="14" spans="1:22" ht="6.75" customHeight="1" x14ac:dyDescent="0.2">
      <c r="A14" s="304"/>
      <c r="B14" s="304"/>
      <c r="C14" s="304"/>
      <c r="D14" s="304"/>
      <c r="E14" s="304"/>
      <c r="F14" s="304"/>
      <c r="G14" s="304"/>
      <c r="H14" s="304"/>
      <c r="I14" s="304"/>
      <c r="J14" s="304"/>
    </row>
    <row r="15" spans="1:22" ht="40.5" customHeight="1" x14ac:dyDescent="0.25">
      <c r="A15" s="263" t="s">
        <v>667</v>
      </c>
      <c r="B15" s="263"/>
      <c r="C15" s="263"/>
      <c r="D15" s="263"/>
      <c r="E15" s="263"/>
      <c r="F15" s="263"/>
      <c r="G15" s="263"/>
      <c r="H15" s="263"/>
      <c r="I15" s="263"/>
      <c r="J15" s="263"/>
      <c r="L15"/>
    </row>
    <row r="16" spans="1:22" ht="26.25" customHeight="1" x14ac:dyDescent="0.2">
      <c r="B16" s="306" t="s">
        <v>668</v>
      </c>
      <c r="C16" s="306"/>
      <c r="D16" s="306" t="s">
        <v>669</v>
      </c>
      <c r="E16" s="306"/>
      <c r="F16" s="306"/>
      <c r="G16" s="306"/>
      <c r="H16" s="306" t="s">
        <v>670</v>
      </c>
      <c r="I16" s="306"/>
      <c r="J16" s="3" t="s">
        <v>671</v>
      </c>
      <c r="L16" s="58" t="s">
        <v>78</v>
      </c>
      <c r="M16" s="62" t="s">
        <v>79</v>
      </c>
      <c r="S16" s="67">
        <v>288</v>
      </c>
    </row>
    <row r="17" spans="1:19" ht="15.75" customHeight="1" x14ac:dyDescent="0.2">
      <c r="B17" s="443"/>
      <c r="C17" s="443"/>
      <c r="D17" s="477"/>
      <c r="E17" s="477"/>
      <c r="F17" s="477"/>
      <c r="G17" s="477"/>
      <c r="H17" s="443"/>
      <c r="I17" s="443"/>
      <c r="J17" s="75"/>
    </row>
    <row r="18" spans="1:19" ht="15.75" customHeight="1" x14ac:dyDescent="0.2">
      <c r="B18" s="443"/>
      <c r="C18" s="443"/>
      <c r="D18" s="477"/>
      <c r="E18" s="477"/>
      <c r="F18" s="477"/>
      <c r="G18" s="477"/>
      <c r="H18" s="443"/>
      <c r="I18" s="443"/>
      <c r="J18" s="75"/>
    </row>
    <row r="19" spans="1:19" ht="15.75" customHeight="1" x14ac:dyDescent="0.2">
      <c r="B19" s="411"/>
      <c r="C19" s="412"/>
      <c r="D19" s="477"/>
      <c r="E19" s="477"/>
      <c r="F19" s="477"/>
      <c r="G19" s="477"/>
      <c r="H19" s="443"/>
      <c r="I19" s="443"/>
      <c r="J19" s="75"/>
    </row>
    <row r="20" spans="1:19" ht="39" customHeight="1" x14ac:dyDescent="0.25">
      <c r="B20" s="418" t="s">
        <v>672</v>
      </c>
      <c r="C20" s="418"/>
      <c r="D20" s="418"/>
      <c r="E20" s="418"/>
      <c r="F20" s="418"/>
      <c r="G20" s="418"/>
      <c r="H20" s="418"/>
      <c r="I20" s="418"/>
      <c r="J20" s="418"/>
      <c r="L20" s="63" t="s">
        <v>84</v>
      </c>
      <c r="M20" s="61" t="s">
        <v>85</v>
      </c>
      <c r="R20"/>
      <c r="S20" s="67">
        <v>0</v>
      </c>
    </row>
    <row r="21" spans="1:19" ht="26.25" customHeight="1" x14ac:dyDescent="0.25">
      <c r="A21" s="476" t="s">
        <v>673</v>
      </c>
      <c r="B21" s="476"/>
      <c r="C21" s="476"/>
      <c r="D21" s="476"/>
      <c r="E21" s="476"/>
      <c r="F21" s="476"/>
      <c r="G21" s="476"/>
      <c r="H21" s="476"/>
      <c r="I21" s="476"/>
      <c r="L21"/>
    </row>
    <row r="22" spans="1:19" ht="15.75" customHeight="1" x14ac:dyDescent="0.2">
      <c r="A22" s="305"/>
      <c r="B22" s="305"/>
      <c r="C22" s="305"/>
      <c r="D22" s="27" t="s">
        <v>376</v>
      </c>
      <c r="E22" s="97"/>
      <c r="H22" s="27" t="s">
        <v>57</v>
      </c>
      <c r="I22" s="97" t="s">
        <v>61</v>
      </c>
      <c r="M22" s="41" t="str">
        <f>IF(( AND($E$22="x",$I$22="x") ),"(*) Marcar solo un valor: Si o No","")</f>
        <v/>
      </c>
      <c r="S22" s="67">
        <v>289</v>
      </c>
    </row>
  </sheetData>
  <sheetProtection algorithmName="SHA-512" hashValue="16+VvMBmX9y4ctuj+PtBT7dAIZRgQ+LH/WEDyury+W4j7KloJMg5xCVKVUI6eyTvfFgAGTYzaYCsWwUPxoMTrw==" saltValue="SZghJwp5MbJ1Z0u+g/zyBw==" spinCount="100000" sheet="1" objects="1" scenarios="1" formatCells="0" formatRows="0" insertRows="0"/>
  <mergeCells count="36">
    <mergeCell ref="A22:C22"/>
    <mergeCell ref="A1:J1"/>
    <mergeCell ref="A3:J3"/>
    <mergeCell ref="A4:E4"/>
    <mergeCell ref="A15:J15"/>
    <mergeCell ref="A12:J12"/>
    <mergeCell ref="A14:J14"/>
    <mergeCell ref="B19:C19"/>
    <mergeCell ref="B20:J20"/>
    <mergeCell ref="A21:I21"/>
    <mergeCell ref="H17:I17"/>
    <mergeCell ref="H18:I18"/>
    <mergeCell ref="H19:I19"/>
    <mergeCell ref="D17:G17"/>
    <mergeCell ref="D18:G18"/>
    <mergeCell ref="D19:G19"/>
    <mergeCell ref="B17:C17"/>
    <mergeCell ref="B18:C18"/>
    <mergeCell ref="B16:C16"/>
    <mergeCell ref="D16:G16"/>
    <mergeCell ref="H16:I16"/>
    <mergeCell ref="H4:J4"/>
    <mergeCell ref="H5:J5"/>
    <mergeCell ref="H6:J6"/>
    <mergeCell ref="A7:J7"/>
    <mergeCell ref="B13:J13"/>
    <mergeCell ref="E8:H8"/>
    <mergeCell ref="C8:D8"/>
    <mergeCell ref="C9:D9"/>
    <mergeCell ref="C10:D10"/>
    <mergeCell ref="C11:D11"/>
    <mergeCell ref="E9:H9"/>
    <mergeCell ref="E10:H10"/>
    <mergeCell ref="E11:H11"/>
    <mergeCell ref="A5:E5"/>
    <mergeCell ref="A6:E6"/>
  </mergeCells>
  <dataValidations count="3">
    <dataValidation type="textLength" allowBlank="1" showErrorMessage="1" error="Cantidad de caracteres NO valido." sqref="H5:J6" xr:uid="{00000000-0002-0000-1800-000000000000}">
      <formula1>Explicacion_LongMinimo</formula1>
      <formula2>Explicacion_LongMaximo</formula2>
    </dataValidation>
    <dataValidation type="custom" allowBlank="1" showDropDown="1" showInputMessage="1" showErrorMessage="1" error="Valor NO Válido." prompt="Ingrese &quot;X&quot;" sqref="F5:G6 E22 I22" xr:uid="{00000000-0002-0000-1800-000001000000}">
      <formula1>COUNTIF(Respuesta_SINO,TRIM(CELL("contents")))=1</formula1>
    </dataValidation>
    <dataValidation type="decimal" allowBlank="1" showInputMessage="1" showErrorMessage="1" error="Valor NO Válido" prompt="Ingrese Número" sqref="J17:J19" xr:uid="{00000000-0002-0000-1800-000002000000}">
      <formula1>Decimal2_Minimo</formula1>
      <formula2>Decimal2_Maximo</formula2>
    </dataValidation>
  </dataValidations>
  <hyperlinks>
    <hyperlink ref="M3" location="Principal!A1" display="Volver al Indice" xr:uid="{00000000-0004-0000-1800-000000000000}"/>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V29"/>
  <sheetViews>
    <sheetView topLeftCell="A11" zoomScale="115" zoomScaleNormal="115" workbookViewId="0">
      <selection activeCell="A11" sqref="A11:I11"/>
    </sheetView>
  </sheetViews>
  <sheetFormatPr baseColWidth="10" defaultColWidth="11.42578125" defaultRowHeight="12.75" x14ac:dyDescent="0.2"/>
  <cols>
    <col min="1" max="1" width="4.42578125" style="1" customWidth="1"/>
    <col min="2" max="2" width="19.5703125" style="1" customWidth="1"/>
    <col min="3" max="3" width="4.42578125" style="1" customWidth="1"/>
    <col min="4" max="4" width="14.5703125" style="1" customWidth="1"/>
    <col min="5" max="5" width="3.5703125" style="1" customWidth="1"/>
    <col min="6" max="6" width="5.5703125" style="1" customWidth="1"/>
    <col min="7" max="7" width="4.5703125" style="1" customWidth="1"/>
    <col min="8" max="8" width="5" style="1" customWidth="1"/>
    <col min="9" max="9" width="25.140625" style="1" customWidth="1"/>
    <col min="10" max="10" width="0.5703125" style="1" customWidth="1"/>
    <col min="11" max="11" width="5.42578125" style="1" bestFit="1" customWidth="1"/>
    <col min="12" max="12" width="45.85546875" style="1" customWidth="1"/>
    <col min="13" max="13" width="4.85546875" style="1" customWidth="1"/>
    <col min="14" max="14" width="2" style="1" customWidth="1"/>
    <col min="15" max="16" width="2.42578125" style="1" customWidth="1"/>
    <col min="17" max="17" width="2.5703125" style="1" customWidth="1"/>
    <col min="18" max="18" width="6" style="1" customWidth="1"/>
    <col min="19" max="20" width="6" style="67" customWidth="1"/>
    <col min="21" max="21" width="3.5703125" style="67" customWidth="1"/>
    <col min="22" max="22" width="3.85546875" style="67" customWidth="1"/>
    <col min="23" max="16384" width="11.42578125" style="1"/>
  </cols>
  <sheetData>
    <row r="1" spans="1:22" ht="15" x14ac:dyDescent="0.2">
      <c r="A1" s="270" t="s">
        <v>674</v>
      </c>
      <c r="B1" s="270"/>
      <c r="C1" s="270"/>
      <c r="D1" s="270"/>
      <c r="E1" s="270"/>
      <c r="F1" s="270"/>
      <c r="G1" s="270"/>
      <c r="H1" s="270"/>
      <c r="I1" s="270"/>
      <c r="L1" s="93" t="str">
        <f>'15'!A1</f>
        <v xml:space="preserve">PILAR III: EL DIRECTORIO Y LA ALTA GERENCIA </v>
      </c>
      <c r="U1" s="67">
        <v>6</v>
      </c>
    </row>
    <row r="2" spans="1:22" hidden="1" x14ac:dyDescent="0.2">
      <c r="A2" s="71" t="s">
        <v>2</v>
      </c>
      <c r="B2" s="71" t="s">
        <v>2</v>
      </c>
      <c r="C2" s="71" t="s">
        <v>2</v>
      </c>
      <c r="D2" s="71" t="s">
        <v>2</v>
      </c>
      <c r="E2" s="71" t="s">
        <v>2</v>
      </c>
      <c r="F2" s="71" t="s">
        <v>2</v>
      </c>
      <c r="G2" s="71" t="s">
        <v>2</v>
      </c>
      <c r="H2" s="71" t="s">
        <v>2</v>
      </c>
      <c r="I2" s="71" t="s">
        <v>2</v>
      </c>
      <c r="J2" s="71" t="s">
        <v>2</v>
      </c>
      <c r="K2" s="71" t="s">
        <v>2</v>
      </c>
      <c r="L2" s="71" t="s">
        <v>2</v>
      </c>
      <c r="M2" s="71" t="s">
        <v>2</v>
      </c>
      <c r="N2" s="71" t="s">
        <v>2</v>
      </c>
    </row>
    <row r="3" spans="1:22" ht="15" x14ac:dyDescent="0.25">
      <c r="A3" s="391" t="s">
        <v>675</v>
      </c>
      <c r="B3" s="391"/>
      <c r="C3" s="391"/>
      <c r="D3" s="391"/>
      <c r="E3" s="391"/>
      <c r="F3" s="391"/>
      <c r="G3" s="391"/>
      <c r="H3" s="391"/>
      <c r="I3" s="391"/>
      <c r="K3"/>
      <c r="L3" s="92" t="s">
        <v>53</v>
      </c>
      <c r="U3" s="67">
        <f>SUM(V:V)</f>
        <v>6</v>
      </c>
    </row>
    <row r="4" spans="1:22" x14ac:dyDescent="0.2">
      <c r="A4" s="240"/>
      <c r="B4" s="240"/>
      <c r="C4" s="240"/>
      <c r="D4" s="240"/>
      <c r="E4" s="241"/>
      <c r="F4" s="98" t="s">
        <v>56</v>
      </c>
      <c r="G4" s="98" t="s">
        <v>57</v>
      </c>
      <c r="H4" s="286" t="s">
        <v>58</v>
      </c>
      <c r="I4" s="286"/>
      <c r="K4" s="54" t="s">
        <v>59</v>
      </c>
    </row>
    <row r="5" spans="1:22" ht="81.75" customHeight="1" x14ac:dyDescent="0.2">
      <c r="A5" s="299" t="s">
        <v>676</v>
      </c>
      <c r="B5" s="299"/>
      <c r="C5" s="299"/>
      <c r="D5" s="299"/>
      <c r="E5" s="247"/>
      <c r="F5" s="97" t="s">
        <v>61</v>
      </c>
      <c r="G5" s="97"/>
      <c r="H5" s="317" t="s">
        <v>677</v>
      </c>
      <c r="I5" s="317"/>
      <c r="K5" s="55" t="str">
        <f t="shared" ref="K5:K10" si="0">CONCATENATE("(",LEN(H5),")")</f>
        <v>(47)</v>
      </c>
      <c r="L5" s="53" t="str">
        <f t="shared" ref="L5:L10" si="1">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67">
        <v>99</v>
      </c>
      <c r="V5" s="68">
        <f t="shared" ref="V5:V10" si="2">IF( AND(F5="",G5=""),0,IF(AND(G5&lt;&gt;"",H5=""),0,1))</f>
        <v>1</v>
      </c>
    </row>
    <row r="6" spans="1:22" ht="45" customHeight="1" x14ac:dyDescent="0.2">
      <c r="A6" s="299" t="s">
        <v>678</v>
      </c>
      <c r="B6" s="299"/>
      <c r="C6" s="299"/>
      <c r="D6" s="299"/>
      <c r="E6" s="247"/>
      <c r="F6" s="97" t="s">
        <v>61</v>
      </c>
      <c r="G6" s="97"/>
      <c r="H6" s="317" t="s">
        <v>679</v>
      </c>
      <c r="I6" s="317"/>
      <c r="K6" s="55" t="str">
        <f t="shared" si="0"/>
        <v>(63)</v>
      </c>
      <c r="L6" s="53" t="str">
        <f t="shared" si="1"/>
        <v>(Si/No) Marcar con 'X' solo uno de los campos. (Explicación) Longitud Máxima de 1000 caracteres</v>
      </c>
      <c r="S6" s="67">
        <v>100</v>
      </c>
      <c r="V6" s="68">
        <f t="shared" si="2"/>
        <v>1</v>
      </c>
    </row>
    <row r="7" spans="1:22" ht="68.25" customHeight="1" x14ac:dyDescent="0.2">
      <c r="A7" s="299" t="s">
        <v>680</v>
      </c>
      <c r="B7" s="299"/>
      <c r="C7" s="299"/>
      <c r="D7" s="299"/>
      <c r="E7" s="247"/>
      <c r="F7" s="97" t="s">
        <v>61</v>
      </c>
      <c r="G7" s="97"/>
      <c r="H7" s="317" t="s">
        <v>679</v>
      </c>
      <c r="I7" s="317"/>
      <c r="K7" s="55" t="str">
        <f t="shared" si="0"/>
        <v>(63)</v>
      </c>
      <c r="L7" s="53" t="str">
        <f t="shared" si="1"/>
        <v>(Si/No) Marcar con 'X' solo uno de los campos. (Explicación) Longitud Máxima de 1000 caracteres</v>
      </c>
      <c r="S7" s="67">
        <v>101</v>
      </c>
      <c r="V7" s="68">
        <f t="shared" si="2"/>
        <v>1</v>
      </c>
    </row>
    <row r="8" spans="1:22" ht="45.75" customHeight="1" x14ac:dyDescent="0.2">
      <c r="A8" s="299" t="s">
        <v>681</v>
      </c>
      <c r="B8" s="299"/>
      <c r="C8" s="299"/>
      <c r="D8" s="299"/>
      <c r="E8" s="247"/>
      <c r="F8" s="97" t="s">
        <v>61</v>
      </c>
      <c r="G8" s="97"/>
      <c r="H8" s="317" t="s">
        <v>679</v>
      </c>
      <c r="I8" s="317"/>
      <c r="K8" s="55" t="str">
        <f t="shared" si="0"/>
        <v>(63)</v>
      </c>
      <c r="L8" s="53" t="str">
        <f t="shared" si="1"/>
        <v>(Si/No) Marcar con 'X' solo uno de los campos. (Explicación) Longitud Máxima de 1000 caracteres</v>
      </c>
      <c r="S8" s="67">
        <v>102</v>
      </c>
      <c r="V8" s="68">
        <f t="shared" si="2"/>
        <v>1</v>
      </c>
    </row>
    <row r="9" spans="1:22" ht="46.5" customHeight="1" x14ac:dyDescent="0.2">
      <c r="A9" s="299" t="s">
        <v>682</v>
      </c>
      <c r="B9" s="299"/>
      <c r="C9" s="299"/>
      <c r="D9" s="299"/>
      <c r="E9" s="247"/>
      <c r="F9" s="97" t="s">
        <v>61</v>
      </c>
      <c r="G9" s="97"/>
      <c r="H9" s="317" t="s">
        <v>683</v>
      </c>
      <c r="I9" s="317"/>
      <c r="K9" s="55" t="str">
        <f t="shared" si="0"/>
        <v>(113)</v>
      </c>
      <c r="L9" s="53" t="str">
        <f t="shared" si="1"/>
        <v>(Si/No) Marcar con 'X' solo uno de los campos. (Explicación) Longitud Máxima de 1000 caracteres</v>
      </c>
      <c r="S9" s="67">
        <v>103</v>
      </c>
      <c r="V9" s="68">
        <f t="shared" si="2"/>
        <v>1</v>
      </c>
    </row>
    <row r="10" spans="1:22" ht="81" customHeight="1" x14ac:dyDescent="0.2">
      <c r="A10" s="299" t="s">
        <v>684</v>
      </c>
      <c r="B10" s="299"/>
      <c r="C10" s="299"/>
      <c r="D10" s="299"/>
      <c r="E10" s="247"/>
      <c r="F10" s="97"/>
      <c r="G10" s="97" t="s">
        <v>61</v>
      </c>
      <c r="H10" s="317" t="s">
        <v>679</v>
      </c>
      <c r="I10" s="317"/>
      <c r="K10" s="55" t="str">
        <f t="shared" si="0"/>
        <v>(63)</v>
      </c>
      <c r="L10" s="53" t="str">
        <f t="shared" si="1"/>
        <v>(Si/No) Marcar con 'X' solo uno de los campos. (Explicación) Longitud Máxima de 1000 caracteres</v>
      </c>
      <c r="S10" s="67">
        <v>104</v>
      </c>
      <c r="V10" s="68">
        <f t="shared" si="2"/>
        <v>1</v>
      </c>
    </row>
    <row r="11" spans="1:22" ht="42" customHeight="1" x14ac:dyDescent="0.25">
      <c r="A11" s="262" t="s">
        <v>685</v>
      </c>
      <c r="B11" s="262"/>
      <c r="C11" s="262"/>
      <c r="D11" s="262"/>
      <c r="E11" s="262"/>
      <c r="F11" s="262"/>
      <c r="G11" s="262"/>
      <c r="H11" s="262"/>
      <c r="I11" s="262"/>
      <c r="K11"/>
    </row>
    <row r="12" spans="1:22" ht="15.75" customHeight="1" x14ac:dyDescent="0.2">
      <c r="B12" s="445" t="s">
        <v>324</v>
      </c>
      <c r="C12" s="398"/>
      <c r="D12" s="306" t="s">
        <v>686</v>
      </c>
      <c r="E12" s="306"/>
      <c r="F12" s="306"/>
      <c r="G12" s="306"/>
      <c r="H12" s="306"/>
      <c r="I12" s="306"/>
    </row>
    <row r="13" spans="1:22" ht="22.5" x14ac:dyDescent="0.2">
      <c r="B13" s="446"/>
      <c r="C13" s="447"/>
      <c r="D13" s="306" t="s">
        <v>687</v>
      </c>
      <c r="E13" s="306"/>
      <c r="F13" s="306"/>
      <c r="G13" s="306"/>
      <c r="H13" s="306"/>
      <c r="I13" s="3" t="s">
        <v>431</v>
      </c>
      <c r="K13" s="58" t="s">
        <v>78</v>
      </c>
      <c r="L13" s="62" t="s">
        <v>79</v>
      </c>
      <c r="S13" s="67">
        <v>290</v>
      </c>
    </row>
    <row r="14" spans="1:22" ht="15.75" customHeight="1" x14ac:dyDescent="0.2">
      <c r="B14" s="478" t="s">
        <v>688</v>
      </c>
      <c r="C14" s="479"/>
      <c r="D14" s="480">
        <v>0.03</v>
      </c>
      <c r="E14" s="480"/>
      <c r="F14" s="480"/>
      <c r="G14" s="480"/>
      <c r="H14" s="480"/>
      <c r="I14" s="167">
        <v>0.02</v>
      </c>
    </row>
    <row r="15" spans="1:22" ht="15.75" customHeight="1" x14ac:dyDescent="0.2">
      <c r="B15" s="478" t="s">
        <v>689</v>
      </c>
      <c r="C15" s="479"/>
      <c r="D15" s="480">
        <v>0.18099999999999999</v>
      </c>
      <c r="E15" s="480"/>
      <c r="F15" s="480"/>
      <c r="G15" s="480"/>
      <c r="H15" s="480"/>
      <c r="I15" s="167">
        <v>0.17399999999999999</v>
      </c>
    </row>
    <row r="16" spans="1:22" ht="35.25" customHeight="1" x14ac:dyDescent="0.2">
      <c r="A16" s="20"/>
      <c r="B16" s="418" t="s">
        <v>690</v>
      </c>
      <c r="C16" s="418"/>
      <c r="D16" s="418"/>
      <c r="E16" s="418"/>
      <c r="F16" s="418"/>
      <c r="G16" s="418"/>
      <c r="H16" s="418"/>
      <c r="I16" s="418"/>
      <c r="K16" s="63" t="s">
        <v>84</v>
      </c>
      <c r="L16" s="61" t="s">
        <v>85</v>
      </c>
      <c r="S16" s="67">
        <v>0</v>
      </c>
    </row>
    <row r="17" spans="1:19" ht="44.25" customHeight="1" x14ac:dyDescent="0.25">
      <c r="A17" s="356" t="s">
        <v>691</v>
      </c>
      <c r="B17" s="356"/>
      <c r="C17" s="356"/>
      <c r="D17" s="356"/>
      <c r="E17" s="356"/>
      <c r="F17" s="356"/>
      <c r="G17" s="356"/>
      <c r="H17" s="356"/>
      <c r="I17" s="356"/>
      <c r="K17"/>
    </row>
    <row r="18" spans="1:19" x14ac:dyDescent="0.2">
      <c r="B18" s="37"/>
      <c r="C18" s="306" t="s">
        <v>692</v>
      </c>
      <c r="D18" s="306"/>
      <c r="E18" s="306" t="s">
        <v>693</v>
      </c>
      <c r="F18" s="306"/>
      <c r="G18" s="306"/>
    </row>
    <row r="19" spans="1:19" ht="15.75" customHeight="1" x14ac:dyDescent="0.2">
      <c r="B19" s="37" t="s">
        <v>424</v>
      </c>
      <c r="C19" s="336"/>
      <c r="D19" s="338"/>
      <c r="E19" s="336"/>
      <c r="F19" s="337"/>
      <c r="G19" s="338"/>
      <c r="S19" s="67">
        <v>291</v>
      </c>
    </row>
    <row r="20" spans="1:19" ht="15.75" customHeight="1" x14ac:dyDescent="0.2">
      <c r="B20" s="37" t="s">
        <v>425</v>
      </c>
      <c r="C20" s="336"/>
      <c r="D20" s="338"/>
      <c r="E20" s="336"/>
      <c r="F20" s="337"/>
      <c r="G20" s="338"/>
      <c r="S20" s="67">
        <v>292</v>
      </c>
    </row>
    <row r="21" spans="1:19" ht="15.75" customHeight="1" x14ac:dyDescent="0.2">
      <c r="B21" s="18" t="s">
        <v>426</v>
      </c>
      <c r="C21" s="336"/>
      <c r="D21" s="338"/>
      <c r="E21" s="336"/>
      <c r="F21" s="337"/>
      <c r="G21" s="338"/>
      <c r="S21" s="67">
        <v>293</v>
      </c>
    </row>
    <row r="22" spans="1:19" ht="15.75" customHeight="1" x14ac:dyDescent="0.2">
      <c r="B22" s="37" t="s">
        <v>125</v>
      </c>
      <c r="C22" s="216"/>
      <c r="D22" s="217"/>
      <c r="E22" s="217"/>
      <c r="F22" s="217"/>
      <c r="G22" s="217"/>
      <c r="H22" s="217"/>
      <c r="I22" s="218"/>
      <c r="S22" s="67">
        <v>294</v>
      </c>
    </row>
    <row r="23" spans="1:19" ht="34.5" customHeight="1" x14ac:dyDescent="0.25">
      <c r="A23" s="316" t="s">
        <v>694</v>
      </c>
      <c r="B23" s="316"/>
      <c r="C23" s="316"/>
      <c r="D23" s="316"/>
      <c r="E23" s="316"/>
      <c r="F23" s="316"/>
      <c r="G23" s="316"/>
      <c r="H23" s="316"/>
      <c r="I23" s="316"/>
      <c r="K23"/>
    </row>
    <row r="24" spans="1:19" ht="23.25" customHeight="1" x14ac:dyDescent="0.2">
      <c r="A24" s="20"/>
      <c r="B24" s="216"/>
      <c r="C24" s="217"/>
      <c r="D24" s="217"/>
      <c r="E24" s="217"/>
      <c r="F24" s="217"/>
      <c r="G24" s="217"/>
      <c r="H24" s="217"/>
      <c r="I24" s="218"/>
      <c r="S24" s="67">
        <v>295</v>
      </c>
    </row>
    <row r="25" spans="1:19" ht="6" customHeight="1" x14ac:dyDescent="0.25">
      <c r="A25" s="20"/>
      <c r="B25" s="4"/>
      <c r="C25" s="4"/>
      <c r="D25" s="4"/>
      <c r="E25" s="4"/>
    </row>
    <row r="26" spans="1:19" ht="18.75" customHeight="1" x14ac:dyDescent="0.25">
      <c r="A26" s="356" t="s">
        <v>695</v>
      </c>
      <c r="B26" s="356"/>
      <c r="C26" s="356"/>
      <c r="D26" s="356"/>
      <c r="E26" s="356"/>
      <c r="F26" s="356"/>
      <c r="G26" s="356"/>
      <c r="H26" s="356"/>
      <c r="I26" s="356"/>
      <c r="K26"/>
    </row>
    <row r="27" spans="1:19" ht="15" x14ac:dyDescent="0.25">
      <c r="A27" s="114"/>
      <c r="B27" s="146" t="s">
        <v>376</v>
      </c>
      <c r="C27" s="158"/>
      <c r="D27" s="121"/>
      <c r="E27" s="121"/>
      <c r="F27" s="146" t="s">
        <v>57</v>
      </c>
      <c r="G27" s="158" t="s">
        <v>61</v>
      </c>
      <c r="H27" s="114"/>
      <c r="I27" s="114"/>
      <c r="L27" s="41" t="str">
        <f>IF(( AND($C$27="x",$G$27="x") ),"(*) Marcar solo un valor: Si o No","")</f>
        <v/>
      </c>
      <c r="S27" s="67">
        <v>688</v>
      </c>
    </row>
    <row r="28" spans="1:19" ht="27" customHeight="1" x14ac:dyDescent="0.25">
      <c r="A28" s="263" t="s">
        <v>696</v>
      </c>
      <c r="B28" s="263"/>
      <c r="C28" s="263"/>
      <c r="D28" s="263"/>
      <c r="E28" s="263"/>
      <c r="F28" s="263"/>
      <c r="G28" s="263"/>
      <c r="H28" s="263"/>
      <c r="I28" s="263"/>
      <c r="K28"/>
    </row>
    <row r="29" spans="1:19" ht="15" x14ac:dyDescent="0.25">
      <c r="B29" s="31" t="s">
        <v>376</v>
      </c>
      <c r="C29" s="97"/>
      <c r="D29" s="4"/>
      <c r="E29" s="4"/>
      <c r="F29" s="31" t="s">
        <v>57</v>
      </c>
      <c r="G29" s="97" t="s">
        <v>61</v>
      </c>
      <c r="L29" s="41" t="str">
        <f>IF(( AND($C$29="x",$G$29="x") ),"(*) Marcar solo un valor: Si o No","")</f>
        <v/>
      </c>
      <c r="S29" s="67">
        <v>296</v>
      </c>
    </row>
  </sheetData>
  <sheetProtection algorithmName="SHA-512" hashValue="CvIvGStjogxu+oDp8pF/thpn6a34RnZbLhy6ouYBqxC20hF1WgS7Rsi+393JrHs6wGuRMUsDj3ZgoRjcoYWD5Q==" saltValue="erREhXLxOWb7o2yY5uu6mA==" spinCount="100000" sheet="1" objects="1" scenarios="1" formatCells="0" formatRows="0" insertRows="0"/>
  <mergeCells count="39">
    <mergeCell ref="A26:I26"/>
    <mergeCell ref="A1:I1"/>
    <mergeCell ref="A3:I3"/>
    <mergeCell ref="A4:E4"/>
    <mergeCell ref="A28:I28"/>
    <mergeCell ref="B24:I24"/>
    <mergeCell ref="C19:D19"/>
    <mergeCell ref="C20:D20"/>
    <mergeCell ref="C21:D21"/>
    <mergeCell ref="E19:G19"/>
    <mergeCell ref="E20:G20"/>
    <mergeCell ref="E21:G21"/>
    <mergeCell ref="C22:I22"/>
    <mergeCell ref="A23:I23"/>
    <mergeCell ref="D12:I12"/>
    <mergeCell ref="D13:H13"/>
    <mergeCell ref="E18:G18"/>
    <mergeCell ref="H4:I4"/>
    <mergeCell ref="H5:I5"/>
    <mergeCell ref="H6:I6"/>
    <mergeCell ref="H7:I7"/>
    <mergeCell ref="H8:I8"/>
    <mergeCell ref="A10:E10"/>
    <mergeCell ref="A11:I11"/>
    <mergeCell ref="H9:I9"/>
    <mergeCell ref="H10:I10"/>
    <mergeCell ref="A5:E5"/>
    <mergeCell ref="A6:E6"/>
    <mergeCell ref="A7:E7"/>
    <mergeCell ref="D14:H14"/>
    <mergeCell ref="D15:H15"/>
    <mergeCell ref="C18:D18"/>
    <mergeCell ref="A8:E8"/>
    <mergeCell ref="A9:E9"/>
    <mergeCell ref="B12:C13"/>
    <mergeCell ref="B16:I16"/>
    <mergeCell ref="A17:I17"/>
    <mergeCell ref="B14:C14"/>
    <mergeCell ref="B15:C15"/>
  </mergeCells>
  <dataValidations count="3">
    <dataValidation type="textLength" allowBlank="1" showErrorMessage="1" error="Cantidad de caracteres NO valido." sqref="H5:I10" xr:uid="{00000000-0002-0000-1900-000000000000}">
      <formula1>Explicacion_LongMinimo</formula1>
      <formula2>Explicacion_LongMaximo</formula2>
    </dataValidation>
    <dataValidation type="custom" allowBlank="1" showDropDown="1" showInputMessage="1" showErrorMessage="1" error="Valor NO Válido." prompt="Ingrese &quot;X&quot;" sqref="F5:G10 G29 C29 G27 C27 C19:C21 E19:E21" xr:uid="{00000000-0002-0000-1900-000001000000}">
      <formula1>COUNTIF(Respuesta_SINO,TRIM(CELL("contents")))=1</formula1>
    </dataValidation>
    <dataValidation type="decimal" allowBlank="1" showInputMessage="1" showErrorMessage="1" error="Valor NO Válido" prompt="Ingrese Número" sqref="D14:I15" xr:uid="{00000000-0002-0000-1900-000002000000}">
      <formula1>Decimal2_Minimo</formula1>
      <formula2>Decimal2_Maximo</formula2>
    </dataValidation>
  </dataValidations>
  <hyperlinks>
    <hyperlink ref="L3" location="Principal!A1" display="Volver al Indice" xr:uid="{00000000-0004-0000-1900-000000000000}"/>
  </hyperlinks>
  <pageMargins left="0.7" right="0.7" top="0.75" bottom="0.75" header="0.3" footer="0.3"/>
  <pageSetup paperSize="9" scale="98"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V50"/>
  <sheetViews>
    <sheetView topLeftCell="A29" zoomScaleNormal="100" workbookViewId="0">
      <selection activeCell="A39" sqref="A39:XFD39"/>
    </sheetView>
  </sheetViews>
  <sheetFormatPr baseColWidth="10" defaultColWidth="11.42578125" defaultRowHeight="12.75" x14ac:dyDescent="0.2"/>
  <cols>
    <col min="1" max="1" width="24.42578125" style="1" customWidth="1"/>
    <col min="2" max="3" width="3.85546875" style="1" customWidth="1"/>
    <col min="4" max="4" width="8.42578125" style="1" customWidth="1"/>
    <col min="5" max="6" width="5.42578125" style="1" customWidth="1"/>
    <col min="7" max="7" width="5.5703125" style="1" customWidth="1"/>
    <col min="8" max="8" width="3.5703125" style="1" customWidth="1"/>
    <col min="9" max="9" width="24.140625" style="1" customWidth="1"/>
    <col min="10" max="10" width="1.140625" style="1" customWidth="1"/>
    <col min="11" max="11" width="5.42578125" style="1" bestFit="1" customWidth="1"/>
    <col min="12" max="12" width="46.85546875" style="1" customWidth="1"/>
    <col min="13" max="14" width="5.42578125" style="1" customWidth="1"/>
    <col min="15" max="15" width="2.42578125" style="1" customWidth="1"/>
    <col min="16" max="18" width="5.42578125" style="1" customWidth="1"/>
    <col min="19" max="20" width="5.42578125" style="67" customWidth="1"/>
    <col min="21" max="22" width="2.5703125" style="67" customWidth="1"/>
    <col min="23" max="16384" width="11.42578125" style="1"/>
  </cols>
  <sheetData>
    <row r="1" spans="1:22" ht="33" customHeight="1" x14ac:dyDescent="0.2">
      <c r="A1" s="376" t="s">
        <v>30</v>
      </c>
      <c r="B1" s="377"/>
      <c r="C1" s="377"/>
      <c r="D1" s="377"/>
      <c r="E1" s="377"/>
      <c r="F1" s="377"/>
      <c r="G1" s="377"/>
      <c r="H1" s="377"/>
      <c r="I1" s="377"/>
      <c r="U1" s="67">
        <v>5</v>
      </c>
    </row>
    <row r="2" spans="1:22" ht="33" hidden="1" customHeight="1" x14ac:dyDescent="0.2">
      <c r="A2" s="71" t="s">
        <v>2</v>
      </c>
      <c r="B2" s="71" t="s">
        <v>2</v>
      </c>
      <c r="C2" s="71" t="s">
        <v>2</v>
      </c>
      <c r="D2" s="71" t="s">
        <v>2</v>
      </c>
      <c r="E2" s="71" t="s">
        <v>2</v>
      </c>
      <c r="F2" s="71" t="s">
        <v>2</v>
      </c>
      <c r="G2" s="71" t="s">
        <v>2</v>
      </c>
      <c r="H2" s="71" t="s">
        <v>2</v>
      </c>
      <c r="I2" s="71" t="s">
        <v>2</v>
      </c>
      <c r="J2" s="71" t="s">
        <v>2</v>
      </c>
      <c r="K2" s="71" t="s">
        <v>2</v>
      </c>
      <c r="L2" s="71" t="s">
        <v>2</v>
      </c>
      <c r="M2" s="71" t="s">
        <v>2</v>
      </c>
      <c r="N2" s="71" t="s">
        <v>2</v>
      </c>
    </row>
    <row r="3" spans="1:22" ht="15" x14ac:dyDescent="0.2">
      <c r="A3" s="270" t="s">
        <v>32</v>
      </c>
      <c r="B3" s="270"/>
      <c r="C3" s="270"/>
      <c r="D3" s="270"/>
      <c r="E3" s="270"/>
      <c r="F3" s="270"/>
      <c r="G3" s="270"/>
      <c r="H3" s="270"/>
      <c r="I3" s="270"/>
      <c r="U3" s="67">
        <f>SUM(V:V)</f>
        <v>5</v>
      </c>
    </row>
    <row r="4" spans="1:22" ht="15" customHeight="1" x14ac:dyDescent="0.2">
      <c r="A4" s="261" t="s">
        <v>697</v>
      </c>
      <c r="B4" s="261"/>
      <c r="C4" s="261"/>
      <c r="D4" s="261"/>
      <c r="E4" s="261"/>
      <c r="F4" s="261"/>
      <c r="G4" s="261"/>
      <c r="H4" s="261"/>
      <c r="I4" s="261"/>
      <c r="L4" s="92" t="s">
        <v>53</v>
      </c>
    </row>
    <row r="5" spans="1:22" x14ac:dyDescent="0.2">
      <c r="A5" s="240"/>
      <c r="B5" s="240"/>
      <c r="C5" s="240"/>
      <c r="D5" s="240"/>
      <c r="E5" s="241"/>
      <c r="F5" s="98" t="s">
        <v>56</v>
      </c>
      <c r="G5" s="98" t="s">
        <v>57</v>
      </c>
      <c r="H5" s="286" t="s">
        <v>58</v>
      </c>
      <c r="I5" s="286"/>
      <c r="K5" s="54" t="s">
        <v>59</v>
      </c>
    </row>
    <row r="6" spans="1:22" ht="93.6" customHeight="1" x14ac:dyDescent="0.2">
      <c r="A6" s="250" t="s">
        <v>698</v>
      </c>
      <c r="B6" s="251"/>
      <c r="C6" s="251"/>
      <c r="D6" s="251"/>
      <c r="E6" s="252"/>
      <c r="F6" s="97" t="s">
        <v>61</v>
      </c>
      <c r="G6" s="97"/>
      <c r="H6" s="443" t="s">
        <v>699</v>
      </c>
      <c r="I6" s="443"/>
      <c r="K6" s="55" t="str">
        <f>CONCATENATE("(",LEN(H6),")")</f>
        <v>(78)</v>
      </c>
      <c r="L6" s="53"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67">
        <v>105</v>
      </c>
      <c r="V6" s="68">
        <f>IF( AND(F6="",G6=""),0,IF(AND(G6&lt;&gt;"",H6=""),0,1))</f>
        <v>1</v>
      </c>
    </row>
    <row r="7" spans="1:22" ht="57.75" customHeight="1" x14ac:dyDescent="0.2">
      <c r="A7" s="247" t="s">
        <v>700</v>
      </c>
      <c r="B7" s="248"/>
      <c r="C7" s="248"/>
      <c r="D7" s="248"/>
      <c r="E7" s="249"/>
      <c r="F7" s="97"/>
      <c r="G7" s="97" t="s">
        <v>61</v>
      </c>
      <c r="H7" s="443" t="s">
        <v>701</v>
      </c>
      <c r="I7" s="443"/>
      <c r="K7" s="55" t="str">
        <f>CONCATENATE("(",LEN(H7),")")</f>
        <v>(34)</v>
      </c>
      <c r="L7" s="53" t="str">
        <f>IF(( AND(F7="x",G7="x") ),"(*) Marcar solo un valor: Si o No",IF(AND(G7="x",LEN(H7)=0),"(*) Completar la celda de explicación",
CONCATENATE("(Si/No) Marcar con 'X' solo uno de los campos. (Explicación) Longitud Máxima de ",Explicacion_LongMaximo," caracteres")))</f>
        <v>(Si/No) Marcar con 'X' solo uno de los campos. (Explicación) Longitud Máxima de 1000 caracteres</v>
      </c>
      <c r="S7" s="67">
        <v>106</v>
      </c>
      <c r="V7" s="68">
        <f>IF( AND(F7="",G7=""),0,IF(AND(G7&lt;&gt;"",H7=""),0,1))</f>
        <v>1</v>
      </c>
    </row>
    <row r="8" spans="1:22" ht="47.1" customHeight="1" x14ac:dyDescent="0.2">
      <c r="A8" s="368" t="s">
        <v>702</v>
      </c>
      <c r="B8" s="368"/>
      <c r="C8" s="368"/>
      <c r="D8" s="368"/>
      <c r="E8" s="368"/>
      <c r="F8" s="368"/>
      <c r="G8" s="368"/>
      <c r="H8" s="368"/>
      <c r="I8" s="368"/>
      <c r="K8" s="127">
        <v>272</v>
      </c>
      <c r="L8" s="53"/>
      <c r="V8" s="68"/>
    </row>
    <row r="9" spans="1:22" ht="24.6" customHeight="1" x14ac:dyDescent="0.2">
      <c r="A9" s="485" t="s">
        <v>703</v>
      </c>
      <c r="B9" s="485"/>
      <c r="C9" s="485"/>
      <c r="D9" s="485"/>
      <c r="E9" s="485"/>
      <c r="F9" s="485"/>
      <c r="G9" s="485"/>
      <c r="H9" s="158" t="s">
        <v>61</v>
      </c>
      <c r="I9" s="114"/>
      <c r="K9" s="55"/>
      <c r="L9" s="53"/>
      <c r="S9" s="67">
        <v>692</v>
      </c>
      <c r="V9" s="68"/>
    </row>
    <row r="10" spans="1:22" x14ac:dyDescent="0.2">
      <c r="A10" s="485" t="s">
        <v>704</v>
      </c>
      <c r="B10" s="485"/>
      <c r="C10" s="485"/>
      <c r="D10" s="485"/>
      <c r="E10" s="485"/>
      <c r="F10" s="485"/>
      <c r="G10" s="485"/>
      <c r="H10" s="158"/>
      <c r="I10" s="114"/>
      <c r="K10" s="55"/>
      <c r="L10" s="53"/>
      <c r="S10" s="67">
        <v>693</v>
      </c>
      <c r="V10" s="68"/>
    </row>
    <row r="11" spans="1:22" x14ac:dyDescent="0.2">
      <c r="A11" s="485" t="s">
        <v>705</v>
      </c>
      <c r="B11" s="485"/>
      <c r="C11" s="485"/>
      <c r="D11" s="485"/>
      <c r="E11" s="485"/>
      <c r="F11" s="485"/>
      <c r="G11" s="485"/>
      <c r="H11" s="158" t="s">
        <v>61</v>
      </c>
      <c r="I11" s="114"/>
      <c r="K11" s="55"/>
      <c r="L11" s="53"/>
      <c r="S11" s="67">
        <v>694</v>
      </c>
      <c r="V11" s="68"/>
    </row>
    <row r="12" spans="1:22" x14ac:dyDescent="0.2">
      <c r="A12" s="485" t="s">
        <v>706</v>
      </c>
      <c r="B12" s="485"/>
      <c r="C12" s="485"/>
      <c r="D12" s="485"/>
      <c r="E12" s="485"/>
      <c r="F12" s="485"/>
      <c r="G12" s="485"/>
      <c r="H12" s="158" t="s">
        <v>61</v>
      </c>
      <c r="I12" s="114"/>
      <c r="K12" s="55"/>
      <c r="L12" s="53"/>
      <c r="S12" s="67">
        <v>695</v>
      </c>
      <c r="V12" s="68"/>
    </row>
    <row r="13" spans="1:22" x14ac:dyDescent="0.2">
      <c r="A13" s="485" t="s">
        <v>707</v>
      </c>
      <c r="B13" s="485"/>
      <c r="C13" s="485"/>
      <c r="D13" s="485"/>
      <c r="E13" s="485"/>
      <c r="F13" s="485"/>
      <c r="G13" s="485"/>
      <c r="H13" s="158" t="s">
        <v>61</v>
      </c>
      <c r="I13" s="114"/>
      <c r="K13" s="55"/>
      <c r="L13" s="53"/>
      <c r="S13" s="67">
        <v>696</v>
      </c>
      <c r="V13" s="68"/>
    </row>
    <row r="14" spans="1:22" ht="29.45" customHeight="1" x14ac:dyDescent="0.2">
      <c r="A14" s="485" t="s">
        <v>427</v>
      </c>
      <c r="B14" s="485"/>
      <c r="C14" s="485"/>
      <c r="D14" s="485"/>
      <c r="E14" s="485"/>
      <c r="F14" s="485"/>
      <c r="G14" s="485"/>
      <c r="H14" s="216"/>
      <c r="I14" s="218"/>
      <c r="K14" s="55"/>
      <c r="L14" s="53"/>
      <c r="S14" s="67">
        <v>697</v>
      </c>
      <c r="V14" s="68"/>
    </row>
    <row r="15" spans="1:22" ht="43.5" customHeight="1" x14ac:dyDescent="0.25">
      <c r="A15" s="368" t="s">
        <v>708</v>
      </c>
      <c r="B15" s="368"/>
      <c r="C15" s="368"/>
      <c r="D15" s="368"/>
      <c r="E15" s="368"/>
      <c r="F15" s="368"/>
      <c r="G15" s="368"/>
      <c r="H15" s="368"/>
      <c r="I15" s="368"/>
      <c r="K15"/>
    </row>
    <row r="16" spans="1:22" ht="15" x14ac:dyDescent="0.25">
      <c r="A16" s="27"/>
      <c r="B16" s="27" t="s">
        <v>376</v>
      </c>
      <c r="C16" s="97"/>
      <c r="D16" s="4"/>
      <c r="E16" s="4"/>
      <c r="F16" s="27" t="s">
        <v>57</v>
      </c>
      <c r="H16" s="97"/>
      <c r="L16" s="41" t="str">
        <f>IF(( AND($C$16="x",$H$16="x") ),"(*) Marcar solo un valor: Si o No","")</f>
        <v/>
      </c>
      <c r="S16" s="67">
        <v>297</v>
      </c>
    </row>
    <row r="17" spans="1:22" ht="11.25" customHeight="1" x14ac:dyDescent="0.2">
      <c r="A17" s="486"/>
      <c r="B17" s="486"/>
      <c r="C17" s="486"/>
      <c r="D17" s="486"/>
      <c r="E17" s="486"/>
      <c r="F17" s="486"/>
      <c r="G17" s="486"/>
      <c r="H17" s="486"/>
      <c r="I17" s="486"/>
    </row>
    <row r="18" spans="1:22" x14ac:dyDescent="0.2">
      <c r="A18" s="261" t="s">
        <v>709</v>
      </c>
      <c r="B18" s="261"/>
      <c r="C18" s="261"/>
      <c r="D18" s="261"/>
      <c r="E18" s="261"/>
      <c r="F18" s="261"/>
      <c r="G18" s="261"/>
      <c r="H18" s="261"/>
      <c r="I18" s="261"/>
    </row>
    <row r="19" spans="1:22" x14ac:dyDescent="0.2">
      <c r="F19" s="98" t="s">
        <v>56</v>
      </c>
      <c r="G19" s="98" t="s">
        <v>57</v>
      </c>
      <c r="H19" s="286" t="s">
        <v>58</v>
      </c>
      <c r="I19" s="286"/>
      <c r="K19" s="54" t="s">
        <v>59</v>
      </c>
    </row>
    <row r="20" spans="1:22" ht="66" customHeight="1" x14ac:dyDescent="0.2">
      <c r="A20" s="250" t="s">
        <v>710</v>
      </c>
      <c r="B20" s="251"/>
      <c r="C20" s="251"/>
      <c r="D20" s="251"/>
      <c r="E20" s="252"/>
      <c r="F20" s="97" t="s">
        <v>61</v>
      </c>
      <c r="G20" s="97"/>
      <c r="H20" s="443" t="s">
        <v>711</v>
      </c>
      <c r="I20" s="443"/>
      <c r="K20" s="55" t="str">
        <f>CONCATENATE("(",LEN(H20),")")</f>
        <v>(182)</v>
      </c>
      <c r="L20" s="53" t="str">
        <f>IF(( AND(F20="x",G20="x") ),"(*) Marcar solo un valor: Si o No",IF(AND(G20="x",LEN(H20)=0),"(*) Completar la celda de explicación",
CONCATENATE("(Si/No) Marcar con 'X' solo uno de los campos. (Explicación) Longitud Máxima de ",Explicacion_LongMaximo," caracteres")))</f>
        <v>(Si/No) Marcar con 'X' solo uno de los campos. (Explicación) Longitud Máxima de 1000 caracteres</v>
      </c>
      <c r="S20" s="67">
        <v>107</v>
      </c>
      <c r="V20" s="68">
        <f>IF( AND(F20="",G20=""),0,IF(AND(G20&lt;&gt;"",H20=""),0,1))</f>
        <v>1</v>
      </c>
    </row>
    <row r="21" spans="1:22" ht="88.5" customHeight="1" x14ac:dyDescent="0.2">
      <c r="A21" s="250" t="s">
        <v>712</v>
      </c>
      <c r="B21" s="251"/>
      <c r="C21" s="251"/>
      <c r="D21" s="251"/>
      <c r="E21" s="252"/>
      <c r="F21" s="97" t="s">
        <v>61</v>
      </c>
      <c r="G21" s="97"/>
      <c r="H21" s="443" t="s">
        <v>713</v>
      </c>
      <c r="I21" s="443"/>
      <c r="K21" s="55" t="str">
        <f>CONCATENATE("(",LEN(H21),")")</f>
        <v>(288)</v>
      </c>
      <c r="L21" s="53" t="str">
        <f>IF(( AND(F21="x",G21="x") ),"(*) Marcar solo un valor: Si o No",IF(AND(G21="x",LEN(H21)=0),"(*) Completar la celda de explicación",
CONCATENATE("(Si/No) Marcar con 'X' solo uno de los campos. (Explicación) Longitud Máxima de ",Explicacion_LongMaximo," caracteres")))</f>
        <v>(Si/No) Marcar con 'X' solo uno de los campos. (Explicación) Longitud Máxima de 1000 caracteres</v>
      </c>
      <c r="S21" s="67">
        <v>108</v>
      </c>
      <c r="V21" s="68">
        <f>IF( AND(F21="",G21=""),0,IF(AND(G21&lt;&gt;"",H21=""),0,1))</f>
        <v>1</v>
      </c>
    </row>
    <row r="22" spans="1:22" ht="41.1" customHeight="1" x14ac:dyDescent="0.25">
      <c r="A22" s="320" t="s">
        <v>714</v>
      </c>
      <c r="B22" s="320"/>
      <c r="C22" s="320"/>
      <c r="D22" s="320"/>
      <c r="E22" s="320"/>
      <c r="F22" s="320"/>
      <c r="G22" s="320"/>
      <c r="H22" s="320"/>
      <c r="K22"/>
      <c r="L22" s="53"/>
      <c r="V22" s="68"/>
    </row>
    <row r="23" spans="1:22" ht="18" customHeight="1" x14ac:dyDescent="0.2">
      <c r="A23" s="114"/>
      <c r="B23" s="114"/>
      <c r="C23" s="114"/>
      <c r="D23" s="114"/>
      <c r="E23" s="114"/>
      <c r="F23" s="156" t="s">
        <v>56</v>
      </c>
      <c r="G23" s="156" t="s">
        <v>57</v>
      </c>
      <c r="H23" s="114"/>
      <c r="K23" s="55"/>
      <c r="L23" s="53"/>
      <c r="V23" s="68"/>
    </row>
    <row r="24" spans="1:22" ht="42" customHeight="1" x14ac:dyDescent="0.2">
      <c r="A24" s="247" t="s">
        <v>715</v>
      </c>
      <c r="B24" s="248"/>
      <c r="C24" s="248"/>
      <c r="D24" s="248"/>
      <c r="E24" s="249"/>
      <c r="F24" s="158" t="s">
        <v>61</v>
      </c>
      <c r="G24" s="158"/>
      <c r="H24" s="114"/>
      <c r="K24" s="55"/>
      <c r="L24" s="41" t="str">
        <f>IF(( AND(F24="x",G24="x") ),"(*) Marcar solo un valor: Si o No","")</f>
        <v/>
      </c>
      <c r="S24" s="67">
        <v>701</v>
      </c>
      <c r="V24" s="68"/>
    </row>
    <row r="25" spans="1:22" ht="42" customHeight="1" x14ac:dyDescent="0.2">
      <c r="A25" s="247" t="s">
        <v>716</v>
      </c>
      <c r="B25" s="248"/>
      <c r="C25" s="248"/>
      <c r="D25" s="248"/>
      <c r="E25" s="249"/>
      <c r="F25" s="158" t="s">
        <v>61</v>
      </c>
      <c r="G25" s="158"/>
      <c r="H25" s="114"/>
      <c r="K25" s="55"/>
      <c r="L25" s="41" t="str">
        <f>IF(( AND(F25="x",G25="x") ),"(*) Marcar solo un valor: Si o No","")</f>
        <v/>
      </c>
      <c r="S25" s="67">
        <v>702</v>
      </c>
      <c r="V25" s="68"/>
    </row>
    <row r="26" spans="1:22" ht="27.6" customHeight="1" x14ac:dyDescent="0.2">
      <c r="A26" s="263" t="s">
        <v>717</v>
      </c>
      <c r="B26" s="263"/>
      <c r="C26" s="263"/>
      <c r="D26" s="263"/>
      <c r="E26" s="263"/>
      <c r="F26" s="263"/>
      <c r="G26" s="263"/>
      <c r="H26" s="263"/>
    </row>
    <row r="27" spans="1:22" ht="15" x14ac:dyDescent="0.25">
      <c r="B27" s="27" t="s">
        <v>376</v>
      </c>
      <c r="C27" s="97"/>
      <c r="D27" s="481"/>
      <c r="E27" s="482"/>
      <c r="F27" s="27" t="s">
        <v>57</v>
      </c>
      <c r="H27" s="97" t="s">
        <v>61</v>
      </c>
      <c r="L27" s="41" t="str">
        <f>IF(( AND($C$27="x",$H$27="x") ),"(*) Marcar solo un valor: Si o No","")</f>
        <v/>
      </c>
      <c r="S27" s="67">
        <v>298</v>
      </c>
    </row>
    <row r="28" spans="1:22" ht="11.25" customHeight="1" x14ac:dyDescent="0.2">
      <c r="A28" s="304"/>
      <c r="B28" s="304"/>
      <c r="C28" s="304"/>
      <c r="D28" s="304"/>
      <c r="E28" s="304"/>
      <c r="F28" s="304"/>
      <c r="G28" s="304"/>
      <c r="H28" s="304"/>
      <c r="I28" s="304"/>
    </row>
    <row r="29" spans="1:22" ht="28.5" customHeight="1" x14ac:dyDescent="0.2">
      <c r="A29" s="303" t="s">
        <v>718</v>
      </c>
      <c r="B29" s="303"/>
      <c r="C29" s="303"/>
      <c r="D29" s="303"/>
      <c r="E29" s="303"/>
      <c r="F29" s="303"/>
      <c r="G29" s="303"/>
      <c r="H29" s="303"/>
      <c r="I29" s="303"/>
    </row>
    <row r="30" spans="1:22" x14ac:dyDescent="0.2">
      <c r="A30" s="306" t="s">
        <v>484</v>
      </c>
      <c r="B30" s="306" t="s">
        <v>719</v>
      </c>
      <c r="C30" s="306"/>
      <c r="D30" s="306"/>
      <c r="E30" s="306"/>
      <c r="F30" s="306"/>
      <c r="G30" s="306"/>
      <c r="H30" s="306" t="s">
        <v>720</v>
      </c>
      <c r="I30" s="306"/>
    </row>
    <row r="31" spans="1:22" ht="22.5" x14ac:dyDescent="0.2">
      <c r="A31" s="306"/>
      <c r="B31" s="306" t="s">
        <v>721</v>
      </c>
      <c r="C31" s="306"/>
      <c r="D31" s="306"/>
      <c r="E31" s="306" t="s">
        <v>722</v>
      </c>
      <c r="F31" s="306"/>
      <c r="G31" s="306"/>
      <c r="H31" s="306"/>
      <c r="I31" s="306"/>
      <c r="K31" s="58" t="s">
        <v>78</v>
      </c>
      <c r="L31" s="62" t="s">
        <v>79</v>
      </c>
      <c r="S31" s="67">
        <v>299</v>
      </c>
    </row>
    <row r="32" spans="1:22" ht="15.75" customHeight="1" x14ac:dyDescent="0.2">
      <c r="A32" s="75"/>
      <c r="B32" s="487"/>
      <c r="C32" s="477"/>
      <c r="D32" s="477"/>
      <c r="E32" s="442"/>
      <c r="F32" s="443"/>
      <c r="G32" s="443"/>
      <c r="H32" s="443"/>
      <c r="I32" s="443"/>
    </row>
    <row r="33" spans="1:22" ht="22.5" x14ac:dyDescent="0.2">
      <c r="A33" s="483" t="s">
        <v>723</v>
      </c>
      <c r="B33" s="483"/>
      <c r="C33" s="483"/>
      <c r="D33" s="483"/>
      <c r="E33" s="483"/>
      <c r="F33" s="483"/>
      <c r="G33" s="483"/>
      <c r="H33" s="483"/>
      <c r="I33" s="483"/>
      <c r="K33" s="63" t="s">
        <v>84</v>
      </c>
      <c r="L33" s="61" t="s">
        <v>85</v>
      </c>
      <c r="S33" s="67">
        <v>0</v>
      </c>
    </row>
    <row r="34" spans="1:22" ht="12.75" customHeight="1" x14ac:dyDescent="0.2">
      <c r="A34" s="484" t="s">
        <v>724</v>
      </c>
      <c r="B34" s="484"/>
      <c r="C34" s="484"/>
      <c r="D34" s="484"/>
      <c r="E34" s="484"/>
      <c r="F34" s="484"/>
      <c r="G34" s="484"/>
      <c r="H34" s="484"/>
      <c r="I34" s="484"/>
    </row>
    <row r="35" spans="1:22" ht="7.5" customHeight="1" x14ac:dyDescent="0.25">
      <c r="A35" s="13"/>
      <c r="B35" s="4"/>
      <c r="C35" s="4"/>
      <c r="D35" s="4"/>
      <c r="E35" s="4"/>
    </row>
    <row r="36" spans="1:22" x14ac:dyDescent="0.2">
      <c r="A36" s="261" t="s">
        <v>725</v>
      </c>
      <c r="B36" s="261"/>
      <c r="C36" s="261"/>
      <c r="D36" s="261"/>
      <c r="E36" s="261"/>
      <c r="F36" s="261"/>
      <c r="G36" s="261"/>
      <c r="H36" s="261"/>
      <c r="I36" s="261"/>
    </row>
    <row r="37" spans="1:22" x14ac:dyDescent="0.2">
      <c r="A37" s="240"/>
      <c r="B37" s="240"/>
      <c r="C37" s="240"/>
      <c r="D37" s="240"/>
      <c r="E37" s="241"/>
      <c r="F37" s="98" t="s">
        <v>56</v>
      </c>
      <c r="G37" s="98" t="s">
        <v>57</v>
      </c>
      <c r="H37" s="286" t="s">
        <v>58</v>
      </c>
      <c r="I37" s="286"/>
      <c r="K37" s="54" t="s">
        <v>59</v>
      </c>
    </row>
    <row r="38" spans="1:22" ht="90.75" customHeight="1" x14ac:dyDescent="0.2">
      <c r="A38" s="360" t="s">
        <v>726</v>
      </c>
      <c r="B38" s="360"/>
      <c r="C38" s="360"/>
      <c r="D38" s="360"/>
      <c r="E38" s="360"/>
      <c r="F38" s="97" t="s">
        <v>61</v>
      </c>
      <c r="G38" s="97"/>
      <c r="H38" s="317" t="s">
        <v>727</v>
      </c>
      <c r="I38" s="317"/>
      <c r="K38" s="55" t="str">
        <f>CONCATENATE("(",LEN(H38),")")</f>
        <v>(263)</v>
      </c>
      <c r="L38" s="53" t="str">
        <f>IF(( AND(F38="x",G38="x") ),"(*) Marcar solo un valor: Si o No",IF(AND(G38="x",LEN(H38)=0),"(*) Completar la celda de explicación",
CONCATENATE("(Si/No) Marcar con 'X' solo uno de los campos. (Explicación) Longitud Máxima de ",Explicacion_LongMaximo," caracteres")))</f>
        <v>(Si/No) Marcar con 'X' solo uno de los campos. (Explicación) Longitud Máxima de 1000 caracteres</v>
      </c>
      <c r="S38" s="67">
        <v>109</v>
      </c>
      <c r="V38" s="68">
        <f>IF( AND(F38="",G38=""),0,IF(AND(G38&lt;&gt;"",H38=""),0,1))</f>
        <v>1</v>
      </c>
    </row>
    <row r="39" spans="1:22" ht="44.45" customHeight="1" x14ac:dyDescent="0.2">
      <c r="A39" s="368" t="s">
        <v>728</v>
      </c>
      <c r="B39" s="368"/>
      <c r="C39" s="368"/>
      <c r="D39" s="368"/>
      <c r="E39" s="368"/>
      <c r="F39" s="368"/>
      <c r="G39" s="368"/>
      <c r="H39" s="368"/>
      <c r="I39" s="368"/>
    </row>
    <row r="40" spans="1:22" ht="15" x14ac:dyDescent="0.25">
      <c r="A40" s="64"/>
      <c r="B40" s="157" t="s">
        <v>376</v>
      </c>
      <c r="C40" s="158" t="s">
        <v>61</v>
      </c>
      <c r="D40" s="489"/>
      <c r="E40" s="490"/>
      <c r="F40" s="157" t="s">
        <v>57</v>
      </c>
      <c r="G40" s="64"/>
      <c r="H40" s="158"/>
      <c r="I40" s="64"/>
      <c r="J40" s="64"/>
      <c r="K40" s="64"/>
      <c r="L40" s="41" t="str">
        <f>IF(( AND(C40="x",H40="x") ),"(*) Marcar solo un valor: Si o No",IF(AND(F38="x",C40="",H40=""),"Marque un valor",""))</f>
        <v/>
      </c>
      <c r="S40" s="67">
        <v>706</v>
      </c>
    </row>
    <row r="41" spans="1:22" ht="56.1" customHeight="1" x14ac:dyDescent="0.2">
      <c r="A41" s="320" t="s">
        <v>729</v>
      </c>
      <c r="B41" s="320"/>
      <c r="C41" s="320"/>
      <c r="D41" s="320"/>
      <c r="E41" s="320"/>
      <c r="F41" s="320"/>
      <c r="G41" s="320"/>
      <c r="H41" s="320"/>
      <c r="I41" s="320"/>
      <c r="J41" s="64"/>
    </row>
    <row r="42" spans="1:22" ht="15" x14ac:dyDescent="0.25">
      <c r="A42" s="64"/>
      <c r="B42" s="157" t="s">
        <v>376</v>
      </c>
      <c r="C42" s="158" t="s">
        <v>61</v>
      </c>
      <c r="D42" s="489"/>
      <c r="E42" s="490"/>
      <c r="F42" s="157" t="s">
        <v>57</v>
      </c>
      <c r="G42" s="64"/>
      <c r="H42" s="158"/>
      <c r="I42" s="64"/>
      <c r="J42" s="64"/>
      <c r="K42" s="64"/>
      <c r="L42" s="41" t="str">
        <f>IF(( AND(C42="x",H42="x") ),"(*) Marcar solo un valor: Si o No","")</f>
        <v/>
      </c>
      <c r="S42" s="67">
        <v>707</v>
      </c>
    </row>
    <row r="43" spans="1:22" ht="32.1" customHeight="1" x14ac:dyDescent="0.2">
      <c r="A43" s="320" t="s">
        <v>730</v>
      </c>
      <c r="B43" s="320"/>
      <c r="C43" s="320"/>
      <c r="D43" s="320"/>
      <c r="E43" s="320"/>
      <c r="F43" s="320"/>
      <c r="G43" s="320"/>
      <c r="H43" s="320"/>
      <c r="I43" s="320"/>
      <c r="J43" s="64"/>
    </row>
    <row r="44" spans="1:22" ht="14.1" customHeight="1" x14ac:dyDescent="0.2">
      <c r="A44" s="488" t="s">
        <v>731</v>
      </c>
      <c r="B44" s="488"/>
      <c r="C44" s="488"/>
      <c r="D44" s="488"/>
      <c r="E44" s="488"/>
      <c r="F44" s="488"/>
      <c r="G44" s="158"/>
      <c r="H44" s="82"/>
      <c r="I44" s="82"/>
      <c r="J44" s="64"/>
      <c r="K44" s="64"/>
      <c r="L44" s="41" t="str">
        <f>IF(AND(C42="x",G44="",G45="",G46="",G47="",G48=""),"Marque un valor","")</f>
        <v/>
      </c>
      <c r="S44" s="67">
        <v>708</v>
      </c>
    </row>
    <row r="45" spans="1:22" ht="14.1" customHeight="1" x14ac:dyDescent="0.2">
      <c r="A45" s="488" t="s">
        <v>732</v>
      </c>
      <c r="B45" s="488"/>
      <c r="C45" s="488"/>
      <c r="D45" s="488"/>
      <c r="E45" s="488"/>
      <c r="F45" s="488"/>
      <c r="G45" s="158" t="s">
        <v>61</v>
      </c>
      <c r="H45" s="82"/>
      <c r="I45" s="82"/>
      <c r="J45" s="64"/>
      <c r="K45" s="64"/>
      <c r="S45" s="67">
        <v>709</v>
      </c>
    </row>
    <row r="46" spans="1:22" x14ac:dyDescent="0.2">
      <c r="A46" s="488" t="s">
        <v>733</v>
      </c>
      <c r="B46" s="488"/>
      <c r="C46" s="488"/>
      <c r="D46" s="488"/>
      <c r="E46" s="488"/>
      <c r="F46" s="488"/>
      <c r="G46" s="158" t="s">
        <v>61</v>
      </c>
      <c r="H46" s="82"/>
      <c r="I46" s="82"/>
      <c r="J46" s="64"/>
      <c r="K46" s="64"/>
      <c r="S46" s="67">
        <v>710</v>
      </c>
    </row>
    <row r="47" spans="1:22" x14ac:dyDescent="0.2">
      <c r="A47" s="488" t="s">
        <v>734</v>
      </c>
      <c r="B47" s="488"/>
      <c r="C47" s="488"/>
      <c r="D47" s="488"/>
      <c r="E47" s="488"/>
      <c r="F47" s="488"/>
      <c r="G47" s="158" t="s">
        <v>61</v>
      </c>
      <c r="H47" s="82"/>
      <c r="I47" s="82"/>
      <c r="J47" s="64"/>
      <c r="K47" s="64"/>
      <c r="S47" s="67">
        <v>711</v>
      </c>
    </row>
    <row r="48" spans="1:22" x14ac:dyDescent="0.2">
      <c r="A48" s="488" t="s">
        <v>735</v>
      </c>
      <c r="B48" s="488"/>
      <c r="C48" s="488"/>
      <c r="D48" s="488"/>
      <c r="E48" s="488"/>
      <c r="F48" s="488"/>
      <c r="G48" s="158"/>
      <c r="H48" s="82"/>
      <c r="I48" s="82"/>
      <c r="J48" s="64"/>
      <c r="K48" s="64"/>
      <c r="S48" s="67">
        <v>712</v>
      </c>
    </row>
    <row r="49" spans="1:19" ht="41.45" customHeight="1" x14ac:dyDescent="0.2">
      <c r="A49" s="366" t="s">
        <v>736</v>
      </c>
      <c r="B49" s="366"/>
      <c r="C49" s="366"/>
      <c r="D49" s="366"/>
      <c r="E49" s="366"/>
      <c r="F49" s="366"/>
      <c r="G49" s="366"/>
      <c r="H49" s="366"/>
      <c r="I49" s="366"/>
      <c r="J49" s="64"/>
    </row>
    <row r="50" spans="1:19" ht="27.6" customHeight="1" x14ac:dyDescent="0.2">
      <c r="A50" s="491"/>
      <c r="B50" s="491"/>
      <c r="C50" s="491"/>
      <c r="D50" s="491"/>
      <c r="E50" s="491"/>
      <c r="F50" s="491"/>
      <c r="G50" s="491"/>
      <c r="H50" s="491"/>
      <c r="I50" s="491"/>
      <c r="J50" s="64"/>
      <c r="K50" s="64"/>
      <c r="S50" s="67">
        <v>713</v>
      </c>
    </row>
  </sheetData>
  <sheetProtection algorithmName="SHA-512" hashValue="dEiz8CEYvEQgs3XRerKPbqxBXqX9So7EMi0nNgdwowCUE/at6Bc3AHJudGEmchnvxaapyHlekk9EobhpUzPhmA==" saltValue="2oQtRa7yLF42Y/zr4Hfn2g==" spinCount="100000" sheet="1" objects="1" scenarios="1" formatCells="0" formatRows="0" insertRows="0"/>
  <mergeCells count="59">
    <mergeCell ref="A46:F46"/>
    <mergeCell ref="A47:F47"/>
    <mergeCell ref="A48:F48"/>
    <mergeCell ref="A49:I49"/>
    <mergeCell ref="A50:I50"/>
    <mergeCell ref="A44:F44"/>
    <mergeCell ref="A45:F45"/>
    <mergeCell ref="A43:I43"/>
    <mergeCell ref="D40:E40"/>
    <mergeCell ref="D42:E42"/>
    <mergeCell ref="A39:I39"/>
    <mergeCell ref="A41:I41"/>
    <mergeCell ref="A14:G14"/>
    <mergeCell ref="A12:G12"/>
    <mergeCell ref="A24:E24"/>
    <mergeCell ref="A25:E25"/>
    <mergeCell ref="A22:H22"/>
    <mergeCell ref="A20:E20"/>
    <mergeCell ref="A21:E21"/>
    <mergeCell ref="H19:I19"/>
    <mergeCell ref="H20:I20"/>
    <mergeCell ref="A18:I18"/>
    <mergeCell ref="A17:I17"/>
    <mergeCell ref="B32:D32"/>
    <mergeCell ref="E32:G32"/>
    <mergeCell ref="H32:I32"/>
    <mergeCell ref="A1:I1"/>
    <mergeCell ref="H5:I5"/>
    <mergeCell ref="H6:I6"/>
    <mergeCell ref="H7:I7"/>
    <mergeCell ref="A15:I15"/>
    <mergeCell ref="A6:E6"/>
    <mergeCell ref="A7:E7"/>
    <mergeCell ref="A3:I3"/>
    <mergeCell ref="A4:I4"/>
    <mergeCell ref="A5:E5"/>
    <mergeCell ref="A8:I8"/>
    <mergeCell ref="A9:G9"/>
    <mergeCell ref="A10:G10"/>
    <mergeCell ref="A11:G11"/>
    <mergeCell ref="A13:G13"/>
    <mergeCell ref="H14:I14"/>
    <mergeCell ref="A38:E38"/>
    <mergeCell ref="H37:I37"/>
    <mergeCell ref="H38:I38"/>
    <mergeCell ref="A30:A31"/>
    <mergeCell ref="A33:I33"/>
    <mergeCell ref="A34:I34"/>
    <mergeCell ref="A36:I36"/>
    <mergeCell ref="A37:E37"/>
    <mergeCell ref="A26:H26"/>
    <mergeCell ref="H21:I21"/>
    <mergeCell ref="B30:G30"/>
    <mergeCell ref="B31:D31"/>
    <mergeCell ref="E31:G31"/>
    <mergeCell ref="D27:E27"/>
    <mergeCell ref="A28:I28"/>
    <mergeCell ref="A29:I29"/>
    <mergeCell ref="H30:I31"/>
  </mergeCells>
  <dataValidations count="5">
    <dataValidation type="custom" allowBlank="1" showDropDown="1" showInputMessage="1" showErrorMessage="1" error="Valor NO Valido." prompt="Ingrese &quot;X&quot;" sqref="C27 H27 C40 H40 C42 H42" xr:uid="{00000000-0002-0000-1A00-000000000000}">
      <formula1>COUNTIF(Respuesta_SINO,TRIM(CELL("contents")))=1</formula1>
    </dataValidation>
    <dataValidation type="textLength" allowBlank="1" showErrorMessage="1" error="Cantidad de caracteres NO valido." sqref="H38:I38 H6:I7 H20:I21" xr:uid="{00000000-0002-0000-1A00-000001000000}">
      <formula1>Explicacion_LongMinimo</formula1>
      <formula2>Explicacion_LongMaximo</formula2>
    </dataValidation>
    <dataValidation type="date" operator="lessThanOrEqual" allowBlank="1" showInputMessage="1" showErrorMessage="1" error="Fecha No Valida" prompt="(dd/mm/yyyy)" sqref="B32:D32" xr:uid="{00000000-0002-0000-1A00-000002000000}">
      <formula1>E32</formula1>
    </dataValidation>
    <dataValidation type="date" operator="greaterThanOrEqual" allowBlank="1" showInputMessage="1" showErrorMessage="1" error="Fecha No Valido" prompt="(dd/mm/yyyy)" sqref="E32:G32" xr:uid="{00000000-0002-0000-1A00-000003000000}">
      <formula1>B32</formula1>
    </dataValidation>
    <dataValidation type="custom" allowBlank="1" showDropDown="1" showInputMessage="1" showErrorMessage="1" error="Valor NO Válido." prompt="Ingrese &quot;X&quot;" sqref="F38:G38 H16 C16 G44:G48 F6:G7 F24:G25 F20:G21 H9:H13" xr:uid="{00000000-0002-0000-1A00-000004000000}">
      <formula1>COUNTIF(Respuesta_SINO,TRIM(CELL("contents")))=1</formula1>
    </dataValidation>
  </dataValidations>
  <hyperlinks>
    <hyperlink ref="L4" location="Principal!A1" display="Volver al Indice" xr:uid="{00000000-0004-0000-1A00-000000000000}"/>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V21"/>
  <sheetViews>
    <sheetView zoomScale="85" zoomScaleNormal="85" workbookViewId="0">
      <selection activeCell="H21" sqref="H21:I21"/>
    </sheetView>
  </sheetViews>
  <sheetFormatPr baseColWidth="10" defaultColWidth="11.42578125" defaultRowHeight="12.75" x14ac:dyDescent="0.2"/>
  <cols>
    <col min="1" max="1" width="4.140625" style="1" customWidth="1"/>
    <col min="2" max="2" width="17.5703125" style="1" customWidth="1"/>
    <col min="3" max="3" width="7.85546875" style="1" customWidth="1"/>
    <col min="4" max="4" width="4.140625" style="1" customWidth="1"/>
    <col min="5" max="5" width="11.42578125" style="1"/>
    <col min="6" max="6" width="5.85546875" style="1" customWidth="1"/>
    <col min="7" max="7" width="5.42578125" style="1" customWidth="1"/>
    <col min="8" max="8" width="4" style="1" customWidth="1"/>
    <col min="9" max="9" width="24" style="1" customWidth="1"/>
    <col min="10" max="10" width="1.140625" style="1" customWidth="1"/>
    <col min="11" max="11" width="5.42578125" style="1" bestFit="1" customWidth="1"/>
    <col min="12" max="12" width="43.85546875" style="1" customWidth="1"/>
    <col min="13" max="16" width="5" style="1" customWidth="1"/>
    <col min="17" max="18" width="4.42578125" style="1" customWidth="1"/>
    <col min="19" max="19" width="4.42578125" style="67" customWidth="1"/>
    <col min="20" max="20" width="6.140625" style="67" customWidth="1"/>
    <col min="21" max="21" width="3" style="67" customWidth="1"/>
    <col min="22" max="22" width="3.140625" style="67" customWidth="1"/>
    <col min="23" max="24" width="6.140625" style="1" customWidth="1"/>
    <col min="25" max="16384" width="11.42578125" style="1"/>
  </cols>
  <sheetData>
    <row r="1" spans="1:22" ht="15" x14ac:dyDescent="0.2">
      <c r="A1" s="270" t="s">
        <v>737</v>
      </c>
      <c r="B1" s="270"/>
      <c r="C1" s="270"/>
      <c r="D1" s="270"/>
      <c r="E1" s="270"/>
      <c r="F1" s="270"/>
      <c r="G1" s="270"/>
      <c r="H1" s="270"/>
      <c r="I1" s="270"/>
      <c r="L1" s="93" t="str">
        <f>'25'!A1</f>
        <v>PILAR IV: Riesgo y Cumplimiento</v>
      </c>
      <c r="U1" s="67">
        <v>4</v>
      </c>
    </row>
    <row r="2" spans="1:22" hidden="1" x14ac:dyDescent="0.2">
      <c r="A2" s="71" t="s">
        <v>2</v>
      </c>
      <c r="B2" s="71" t="s">
        <v>2</v>
      </c>
      <c r="C2" s="71" t="s">
        <v>2</v>
      </c>
      <c r="D2" s="71" t="s">
        <v>2</v>
      </c>
      <c r="E2" s="71" t="s">
        <v>2</v>
      </c>
      <c r="F2" s="71" t="s">
        <v>2</v>
      </c>
      <c r="G2" s="71" t="s">
        <v>2</v>
      </c>
      <c r="H2" s="71" t="s">
        <v>2</v>
      </c>
      <c r="I2" s="71" t="s">
        <v>2</v>
      </c>
      <c r="J2" s="71" t="s">
        <v>2</v>
      </c>
      <c r="K2" s="71" t="s">
        <v>2</v>
      </c>
      <c r="L2" s="71" t="s">
        <v>2</v>
      </c>
      <c r="M2" s="71" t="s">
        <v>2</v>
      </c>
      <c r="N2" s="71" t="s">
        <v>2</v>
      </c>
    </row>
    <row r="3" spans="1:22" ht="15" customHeight="1" x14ac:dyDescent="0.2">
      <c r="A3" s="261" t="s">
        <v>738</v>
      </c>
      <c r="B3" s="261"/>
      <c r="C3" s="261"/>
      <c r="D3" s="261"/>
      <c r="E3" s="261"/>
      <c r="F3" s="261"/>
      <c r="G3" s="261"/>
      <c r="H3" s="261"/>
      <c r="I3" s="261"/>
      <c r="L3" s="92" t="s">
        <v>53</v>
      </c>
      <c r="U3" s="67">
        <f>SUM(V:V)</f>
        <v>4</v>
      </c>
    </row>
    <row r="4" spans="1:22" ht="18" customHeight="1" x14ac:dyDescent="0.2">
      <c r="A4" s="240"/>
      <c r="B4" s="240"/>
      <c r="C4" s="240"/>
      <c r="D4" s="240"/>
      <c r="E4" s="241"/>
      <c r="F4" s="98" t="s">
        <v>56</v>
      </c>
      <c r="G4" s="98" t="s">
        <v>57</v>
      </c>
      <c r="H4" s="294" t="s">
        <v>58</v>
      </c>
      <c r="I4" s="295"/>
      <c r="K4" s="54" t="s">
        <v>59</v>
      </c>
    </row>
    <row r="5" spans="1:22" ht="80.25" customHeight="1" x14ac:dyDescent="0.2">
      <c r="A5" s="299" t="s">
        <v>739</v>
      </c>
      <c r="B5" s="299"/>
      <c r="C5" s="299"/>
      <c r="D5" s="299"/>
      <c r="E5" s="299"/>
      <c r="F5" s="97" t="s">
        <v>61</v>
      </c>
      <c r="G5" s="97"/>
      <c r="H5" s="216" t="s">
        <v>740</v>
      </c>
      <c r="I5" s="218"/>
      <c r="K5" s="55" t="str">
        <f>CONCATENATE("(",LEN(H5),")")</f>
        <v>(89)</v>
      </c>
      <c r="L5" s="53"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67">
        <v>110</v>
      </c>
      <c r="V5" s="68">
        <f>IF( AND(F5="",G5=""),0,IF(AND(G5&lt;&gt;"",H5=""),0,1))</f>
        <v>1</v>
      </c>
    </row>
    <row r="6" spans="1:22" ht="79.5" customHeight="1" x14ac:dyDescent="0.2">
      <c r="A6" s="299" t="s">
        <v>741</v>
      </c>
      <c r="B6" s="299"/>
      <c r="C6" s="299"/>
      <c r="D6" s="299"/>
      <c r="E6" s="299"/>
      <c r="F6" s="97" t="s">
        <v>61</v>
      </c>
      <c r="G6" s="97"/>
      <c r="H6" s="216" t="s">
        <v>742</v>
      </c>
      <c r="I6" s="218"/>
      <c r="K6" s="55" t="str">
        <f>CONCATENATE("(",LEN(H6),")")</f>
        <v>(181)</v>
      </c>
      <c r="L6" s="53"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67">
        <v>111</v>
      </c>
      <c r="V6" s="68">
        <f>IF( AND(F6="",G6=""),0,IF(AND(G6&lt;&gt;"",H6=""),0,1))</f>
        <v>1</v>
      </c>
    </row>
    <row r="7" spans="1:22" ht="57.75" customHeight="1" x14ac:dyDescent="0.2">
      <c r="A7" s="299" t="s">
        <v>743</v>
      </c>
      <c r="B7" s="299"/>
      <c r="C7" s="299"/>
      <c r="D7" s="299"/>
      <c r="E7" s="299"/>
      <c r="F7" s="97"/>
      <c r="G7" s="97" t="s">
        <v>61</v>
      </c>
      <c r="H7" s="216" t="s">
        <v>744</v>
      </c>
      <c r="I7" s="218"/>
      <c r="K7" s="55" t="str">
        <f>CONCATENATE("(",LEN(H7),")")</f>
        <v>(107)</v>
      </c>
      <c r="L7" s="53" t="str">
        <f>IF(( AND(F7="x",G7="x") ),"(*) Marcar solo un valor: Si o No",IF(AND(G7="x",LEN(H7)=0),"(*) Completar la celda de explicación",
CONCATENATE("(Si/No) Marcar con 'X' solo uno de los campos. (Explicación) Longitud Máxima de ",Explicacion_LongMaximo," caracteres")))</f>
        <v>(Si/No) Marcar con 'X' solo uno de los campos. (Explicación) Longitud Máxima de 1000 caracteres</v>
      </c>
      <c r="S7" s="67">
        <v>112</v>
      </c>
      <c r="V7" s="68">
        <f>IF( AND(F7="",G7=""),0,IF(AND(G7&lt;&gt;"",H7=""),0,1))</f>
        <v>1</v>
      </c>
    </row>
    <row r="8" spans="1:22" ht="36" customHeight="1" x14ac:dyDescent="0.2">
      <c r="A8" s="462" t="s">
        <v>745</v>
      </c>
      <c r="B8" s="462"/>
      <c r="C8" s="462"/>
      <c r="D8" s="462"/>
      <c r="E8" s="462"/>
      <c r="F8" s="462"/>
      <c r="G8" s="462"/>
      <c r="H8" s="462"/>
      <c r="I8" s="462"/>
    </row>
    <row r="9" spans="1:22" x14ac:dyDescent="0.2">
      <c r="B9" s="27"/>
      <c r="C9" s="27" t="s">
        <v>376</v>
      </c>
      <c r="D9" s="97" t="s">
        <v>61</v>
      </c>
      <c r="F9" s="31" t="s">
        <v>57</v>
      </c>
      <c r="H9" s="97"/>
      <c r="L9" s="41" t="str">
        <f>IF(( AND($D$9="x",$H$9="x") ),"(*) Marcar solo un valor: Si o No","")</f>
        <v/>
      </c>
      <c r="S9" s="67">
        <v>300</v>
      </c>
    </row>
    <row r="10" spans="1:22" ht="34.5" customHeight="1" x14ac:dyDescent="0.25">
      <c r="B10" s="356" t="s">
        <v>746</v>
      </c>
      <c r="C10" s="356"/>
      <c r="D10" s="356"/>
      <c r="E10" s="356"/>
      <c r="F10" s="356"/>
      <c r="G10" s="356"/>
      <c r="H10" s="356"/>
      <c r="I10" s="356"/>
      <c r="K10"/>
    </row>
    <row r="11" spans="1:22" x14ac:dyDescent="0.2">
      <c r="B11" s="40" t="s">
        <v>747</v>
      </c>
      <c r="C11" s="347" t="s">
        <v>748</v>
      </c>
      <c r="D11" s="348"/>
      <c r="E11" s="348"/>
      <c r="F11" s="348"/>
      <c r="G11" s="348"/>
      <c r="H11" s="348"/>
      <c r="I11" s="349"/>
      <c r="L11" s="41" t="str">
        <f>IF(AND(D9="x",LEN(C11)=0),"(*) Completar la celda de detalle de auditoría","")</f>
        <v/>
      </c>
      <c r="S11" s="67">
        <v>348</v>
      </c>
    </row>
    <row r="12" spans="1:22" ht="12" customHeight="1" x14ac:dyDescent="0.2">
      <c r="A12" s="304"/>
      <c r="B12" s="304"/>
      <c r="C12" s="304"/>
      <c r="D12" s="304"/>
      <c r="E12" s="304"/>
      <c r="F12" s="304"/>
      <c r="G12" s="304"/>
      <c r="H12" s="304"/>
      <c r="I12" s="304"/>
    </row>
    <row r="13" spans="1:22" ht="27" customHeight="1" x14ac:dyDescent="0.25">
      <c r="A13" s="356" t="s">
        <v>749</v>
      </c>
      <c r="B13" s="356"/>
      <c r="C13" s="356"/>
      <c r="D13" s="356"/>
      <c r="E13" s="356"/>
      <c r="F13" s="356"/>
      <c r="G13" s="356"/>
      <c r="H13" s="356"/>
      <c r="I13" s="356"/>
      <c r="K13"/>
    </row>
    <row r="14" spans="1:22" ht="12" customHeight="1" x14ac:dyDescent="0.2">
      <c r="A14" s="304"/>
      <c r="B14" s="304"/>
      <c r="C14" s="304"/>
      <c r="D14" s="304"/>
      <c r="E14" s="304"/>
      <c r="F14" s="304"/>
      <c r="G14" s="304"/>
      <c r="H14" s="304"/>
      <c r="I14" s="304"/>
    </row>
    <row r="15" spans="1:22" x14ac:dyDescent="0.2">
      <c r="A15" s="27"/>
      <c r="B15" s="27"/>
      <c r="C15" s="27" t="s">
        <v>376</v>
      </c>
      <c r="D15" s="97"/>
      <c r="F15" s="31" t="s">
        <v>57</v>
      </c>
      <c r="H15" s="97" t="s">
        <v>61</v>
      </c>
      <c r="L15" s="41" t="str">
        <f>IF(( AND($D$15="x",$H$15="x") ),"(*) Marcar solo un valor: Si o No","")</f>
        <v/>
      </c>
      <c r="S15" s="67">
        <v>301</v>
      </c>
    </row>
    <row r="16" spans="1:22" ht="36" customHeight="1" x14ac:dyDescent="0.25">
      <c r="A16" s="356" t="s">
        <v>750</v>
      </c>
      <c r="B16" s="356"/>
      <c r="C16" s="356"/>
      <c r="D16" s="356"/>
      <c r="E16" s="356"/>
      <c r="F16" s="356"/>
      <c r="G16" s="356"/>
      <c r="H16" s="356"/>
      <c r="I16" s="356"/>
      <c r="K16"/>
    </row>
    <row r="17" spans="1:22" ht="104.25" customHeight="1" x14ac:dyDescent="0.2">
      <c r="A17" s="392" t="s">
        <v>751</v>
      </c>
      <c r="B17" s="461"/>
      <c r="C17" s="461"/>
      <c r="D17" s="461"/>
      <c r="E17" s="461"/>
      <c r="F17" s="461"/>
      <c r="G17" s="461"/>
      <c r="H17" s="461"/>
      <c r="I17" s="393"/>
      <c r="L17" s="41" t="str">
        <f>IF(AND(D15="x",LEN(A17)=0),"(*) Completar la celda de explicación","")</f>
        <v/>
      </c>
      <c r="S17" s="67">
        <v>302</v>
      </c>
    </row>
    <row r="18" spans="1:22" ht="10.5" customHeight="1" x14ac:dyDescent="0.2">
      <c r="A18" s="444"/>
      <c r="B18" s="444"/>
      <c r="C18" s="444"/>
      <c r="D18" s="444"/>
      <c r="E18" s="444"/>
      <c r="F18" s="444"/>
      <c r="G18" s="444"/>
      <c r="H18" s="444"/>
      <c r="I18" s="444"/>
    </row>
    <row r="19" spans="1:22" x14ac:dyDescent="0.2">
      <c r="A19" s="261" t="s">
        <v>752</v>
      </c>
      <c r="B19" s="261"/>
      <c r="C19" s="261"/>
      <c r="D19" s="261"/>
      <c r="E19" s="261"/>
      <c r="F19" s="261"/>
      <c r="G19" s="261"/>
      <c r="H19" s="261"/>
      <c r="I19" s="261"/>
    </row>
    <row r="20" spans="1:22" x14ac:dyDescent="0.2">
      <c r="A20" s="240"/>
      <c r="B20" s="240"/>
      <c r="C20" s="240"/>
      <c r="D20" s="240"/>
      <c r="E20" s="241"/>
      <c r="F20" s="98" t="s">
        <v>56</v>
      </c>
      <c r="G20" s="98" t="s">
        <v>57</v>
      </c>
      <c r="H20" s="286" t="s">
        <v>58</v>
      </c>
      <c r="I20" s="286"/>
      <c r="K20" s="54" t="s">
        <v>59</v>
      </c>
    </row>
    <row r="21" spans="1:22" ht="47.25" customHeight="1" x14ac:dyDescent="0.2">
      <c r="A21" s="360" t="s">
        <v>753</v>
      </c>
      <c r="B21" s="360"/>
      <c r="C21" s="360"/>
      <c r="D21" s="360"/>
      <c r="E21" s="360"/>
      <c r="F21" s="97"/>
      <c r="G21" s="97" t="s">
        <v>61</v>
      </c>
      <c r="H21" s="216" t="s">
        <v>754</v>
      </c>
      <c r="I21" s="218"/>
      <c r="K21" s="55" t="str">
        <f>CONCATENATE("(",LEN(H21),")")</f>
        <v>(96)</v>
      </c>
      <c r="L21" s="53" t="str">
        <f>IF(( AND(F21="x",G21="x") ),"(*) Marcar solo un valor: Si o No",IF(AND(G21="x",LEN(H21)=0),"(*) Completar la celda de explicación",
CONCATENATE("(Si/No) Marcar con 'X' solo uno de los campos. (Explicación) Longitud Máxima de ",Explicacion_LongMaximo," caracteres")))</f>
        <v>(Si/No) Marcar con 'X' solo uno de los campos. (Explicación) Longitud Máxima de 1000 caracteres</v>
      </c>
      <c r="S21" s="67">
        <v>113</v>
      </c>
      <c r="V21" s="68">
        <f>IF( AND(F21="",G21=""),0,IF(AND(G21&lt;&gt;"",H21=""),0,1))</f>
        <v>1</v>
      </c>
    </row>
  </sheetData>
  <sheetProtection algorithmName="SHA-512" hashValue="d1neuk7X9bM4vgPBY6vx2zzGQL8BwVjvidf89OZZ+h/CHD9h8NTgVgrNXhjL5Pd4mkjtPZdxggmWuvkF5QlwJg==" saltValue="w/Xvg2s+13wq/0BnI1GZ1g==" spinCount="100000" sheet="1" objects="1" scenarios="1" formatRows="0"/>
  <mergeCells count="24">
    <mergeCell ref="A1:I1"/>
    <mergeCell ref="A3:I3"/>
    <mergeCell ref="A4:E4"/>
    <mergeCell ref="A13:I13"/>
    <mergeCell ref="A14:I14"/>
    <mergeCell ref="A12:I12"/>
    <mergeCell ref="H4:I4"/>
    <mergeCell ref="H5:I5"/>
    <mergeCell ref="H6:I6"/>
    <mergeCell ref="H7:I7"/>
    <mergeCell ref="A8:I8"/>
    <mergeCell ref="C11:I11"/>
    <mergeCell ref="B10:I10"/>
    <mergeCell ref="A21:E21"/>
    <mergeCell ref="H20:I20"/>
    <mergeCell ref="H21:I21"/>
    <mergeCell ref="A18:I18"/>
    <mergeCell ref="A20:E20"/>
    <mergeCell ref="A19:I19"/>
    <mergeCell ref="A16:I16"/>
    <mergeCell ref="A5:E5"/>
    <mergeCell ref="A6:E6"/>
    <mergeCell ref="A7:E7"/>
    <mergeCell ref="A17:I17"/>
  </mergeCells>
  <dataValidations count="2">
    <dataValidation type="textLength" allowBlank="1" showErrorMessage="1" error="Cantidad de caracteres NO valido." sqref="H5:I7 H21:I21" xr:uid="{00000000-0002-0000-1B00-000000000000}">
      <formula1>Explicacion_LongMinimo</formula1>
      <formula2>Explicacion_LongMaximo</formula2>
    </dataValidation>
    <dataValidation type="custom" allowBlank="1" showDropDown="1" showInputMessage="1" showErrorMessage="1" error="Valor NO Válido." prompt="Ingrese &quot;X&quot;" sqref="F5:G7 H9 D9 D15 H15 F21:G21" xr:uid="{00000000-0002-0000-1B00-000001000000}">
      <formula1>COUNTIF(Respuesta_SINO,TRIM(CELL("contents")))=1</formula1>
    </dataValidation>
  </dataValidations>
  <hyperlinks>
    <hyperlink ref="L3" location="Principal!A1" display="Volver al Indice" xr:uid="{00000000-0004-0000-1B00-000000000000}"/>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V56"/>
  <sheetViews>
    <sheetView zoomScaleNormal="100" workbookViewId="0">
      <selection activeCell="B17" sqref="B17:K17"/>
    </sheetView>
  </sheetViews>
  <sheetFormatPr baseColWidth="10" defaultColWidth="11.42578125" defaultRowHeight="12.75" x14ac:dyDescent="0.2"/>
  <cols>
    <col min="1" max="1" width="11.42578125" style="1" customWidth="1"/>
    <col min="2" max="2" width="11.42578125" style="1"/>
    <col min="3" max="3" width="7.42578125" style="1" customWidth="1"/>
    <col min="4" max="4" width="4.5703125" style="1" customWidth="1"/>
    <col min="5" max="5" width="6.5703125" style="1" customWidth="1"/>
    <col min="6" max="6" width="11.42578125" style="1" customWidth="1"/>
    <col min="7" max="8" width="5.5703125" style="1" customWidth="1"/>
    <col min="9" max="9" width="4.85546875" style="1" customWidth="1"/>
    <col min="10" max="10" width="4.5703125" style="1" customWidth="1"/>
    <col min="11" max="11" width="18.42578125" style="1" customWidth="1"/>
    <col min="12" max="12" width="1.5703125" style="1" customWidth="1"/>
    <col min="13" max="13" width="5.42578125" style="1" bestFit="1" customWidth="1"/>
    <col min="14" max="14" width="47.5703125" style="1" customWidth="1"/>
    <col min="15" max="18" width="4.42578125" style="1" customWidth="1"/>
    <col min="19" max="20" width="4.5703125" style="67" customWidth="1"/>
    <col min="21" max="21" width="2.42578125" style="67" customWidth="1"/>
    <col min="22" max="22" width="2" style="67" customWidth="1"/>
    <col min="23" max="16384" width="11.42578125" style="1"/>
  </cols>
  <sheetData>
    <row r="1" spans="1:22" ht="15" x14ac:dyDescent="0.2">
      <c r="A1" s="270" t="s">
        <v>755</v>
      </c>
      <c r="B1" s="270"/>
      <c r="C1" s="270"/>
      <c r="D1" s="270"/>
      <c r="E1" s="270"/>
      <c r="F1" s="270"/>
      <c r="G1" s="270"/>
      <c r="H1" s="270"/>
      <c r="I1" s="270"/>
      <c r="J1" s="270"/>
      <c r="K1" s="270"/>
      <c r="N1" s="93" t="str">
        <f>'25'!A1</f>
        <v>PILAR IV: Riesgo y Cumplimiento</v>
      </c>
      <c r="U1" s="67">
        <v>3</v>
      </c>
    </row>
    <row r="2" spans="1:22" hidden="1" x14ac:dyDescent="0.2">
      <c r="A2" s="71" t="s">
        <v>2</v>
      </c>
      <c r="B2" s="71" t="s">
        <v>2</v>
      </c>
      <c r="C2" s="71" t="s">
        <v>2</v>
      </c>
      <c r="D2" s="71" t="s">
        <v>2</v>
      </c>
      <c r="E2" s="71" t="s">
        <v>2</v>
      </c>
      <c r="F2" s="71" t="s">
        <v>2</v>
      </c>
      <c r="G2" s="71" t="s">
        <v>2</v>
      </c>
      <c r="H2" s="71" t="s">
        <v>2</v>
      </c>
      <c r="I2" s="71" t="s">
        <v>2</v>
      </c>
      <c r="J2" s="71" t="s">
        <v>2</v>
      </c>
      <c r="K2" s="71" t="s">
        <v>2</v>
      </c>
      <c r="L2" s="71" t="s">
        <v>2</v>
      </c>
      <c r="M2" s="71" t="s">
        <v>2</v>
      </c>
      <c r="N2" s="71" t="s">
        <v>2</v>
      </c>
    </row>
    <row r="3" spans="1:22" ht="15" customHeight="1" x14ac:dyDescent="0.2">
      <c r="A3" s="261" t="s">
        <v>756</v>
      </c>
      <c r="B3" s="261"/>
      <c r="C3" s="261"/>
      <c r="D3" s="261"/>
      <c r="E3" s="261"/>
      <c r="F3" s="261"/>
      <c r="G3" s="261"/>
      <c r="H3" s="261"/>
      <c r="I3" s="261"/>
      <c r="J3" s="261"/>
      <c r="K3" s="261"/>
      <c r="N3" s="92" t="s">
        <v>53</v>
      </c>
      <c r="U3" s="67">
        <f>SUM(V:V)</f>
        <v>3</v>
      </c>
    </row>
    <row r="4" spans="1:22" x14ac:dyDescent="0.2">
      <c r="A4" s="240"/>
      <c r="B4" s="240"/>
      <c r="C4" s="240"/>
      <c r="D4" s="240"/>
      <c r="E4" s="240"/>
      <c r="F4" s="241"/>
      <c r="G4" s="98" t="s">
        <v>56</v>
      </c>
      <c r="H4" s="98" t="s">
        <v>57</v>
      </c>
      <c r="I4" s="286" t="s">
        <v>58</v>
      </c>
      <c r="J4" s="286"/>
      <c r="K4" s="286"/>
      <c r="M4" s="54" t="s">
        <v>59</v>
      </c>
    </row>
    <row r="5" spans="1:22" ht="68.25" customHeight="1" x14ac:dyDescent="0.2">
      <c r="A5" s="360" t="s">
        <v>757</v>
      </c>
      <c r="B5" s="360"/>
      <c r="C5" s="360"/>
      <c r="D5" s="360"/>
      <c r="E5" s="244"/>
      <c r="F5" s="244"/>
      <c r="G5" s="97"/>
      <c r="H5" s="97" t="s">
        <v>61</v>
      </c>
      <c r="I5" s="216" t="s">
        <v>758</v>
      </c>
      <c r="J5" s="217"/>
      <c r="K5" s="218"/>
      <c r="M5" s="55" t="str">
        <f>CONCATENATE("(",LEN(I5),")")</f>
        <v>(70)</v>
      </c>
      <c r="N5" s="53" t="str">
        <f>IF(( AND(G5="x",H5="x") ),"(*) Marcar solo un valor: Si o No",IF(AND(H5="x",LEN(I5)=0),"(*) Completar la celda de explicación",
CONCATENATE("(Si/No) Marcar con 'X' solo uno de los campos. (Explicación) Longitud Máxima de ",Explicacion_LongMaximo," caracteres")))</f>
        <v>(Si/No) Marcar con 'X' solo uno de los campos. (Explicación) Longitud Máxima de 1000 caracteres</v>
      </c>
      <c r="S5" s="67">
        <v>114</v>
      </c>
      <c r="V5" s="68">
        <f>IF( AND(G5="",H5=""),0,IF(AND(H5&lt;&gt;"",I5=""),0,1))</f>
        <v>1</v>
      </c>
    </row>
    <row r="6" spans="1:22" ht="52.35" customHeight="1" x14ac:dyDescent="0.25">
      <c r="A6" s="368" t="s">
        <v>759</v>
      </c>
      <c r="B6" s="368"/>
      <c r="C6" s="368"/>
      <c r="D6" s="368"/>
      <c r="E6" s="368"/>
      <c r="F6" s="368"/>
      <c r="G6" s="368"/>
      <c r="H6" s="368"/>
      <c r="I6" s="368"/>
      <c r="J6" s="368"/>
      <c r="K6" s="368"/>
      <c r="M6"/>
      <c r="N6" s="53"/>
      <c r="V6" s="68"/>
    </row>
    <row r="7" spans="1:22" ht="17.100000000000001" customHeight="1" x14ac:dyDescent="0.25">
      <c r="A7" s="305"/>
      <c r="B7" s="305"/>
      <c r="C7" s="27" t="s">
        <v>376</v>
      </c>
      <c r="D7" s="97"/>
      <c r="E7" s="4"/>
      <c r="F7" s="4"/>
      <c r="G7" s="31" t="s">
        <v>57</v>
      </c>
      <c r="I7" s="97" t="s">
        <v>61</v>
      </c>
      <c r="M7" s="55"/>
      <c r="N7" s="41" t="str">
        <f>IF(( AND(D7="x",I7="x") ),"(*) Marcar solo un valor: Si o No","")</f>
        <v/>
      </c>
      <c r="S7" s="67">
        <v>720</v>
      </c>
      <c r="V7" s="68"/>
    </row>
    <row r="8" spans="1:22" ht="30.6" customHeight="1" x14ac:dyDescent="0.25">
      <c r="A8" s="114"/>
      <c r="B8" s="356" t="s">
        <v>760</v>
      </c>
      <c r="C8" s="356"/>
      <c r="D8" s="356"/>
      <c r="E8" s="356"/>
      <c r="F8" s="356"/>
      <c r="G8" s="356"/>
      <c r="H8" s="356"/>
      <c r="I8" s="356"/>
      <c r="J8" s="356"/>
      <c r="K8" s="356"/>
      <c r="M8"/>
      <c r="N8" s="53"/>
      <c r="V8" s="68"/>
    </row>
    <row r="9" spans="1:22" ht="41.45" customHeight="1" x14ac:dyDescent="0.2">
      <c r="A9" s="115"/>
      <c r="B9" s="299" t="s">
        <v>761</v>
      </c>
      <c r="C9" s="299"/>
      <c r="D9" s="299"/>
      <c r="E9" s="299"/>
      <c r="F9" s="299"/>
      <c r="G9" s="299"/>
      <c r="H9" s="166"/>
      <c r="I9" s="114"/>
      <c r="J9" s="114"/>
      <c r="K9" s="114"/>
      <c r="M9" s="55"/>
      <c r="N9" s="41" t="str">
        <f>IF(AND(D7="x",I9="",I10=""),"Marque con X al menos uno de los campos","")</f>
        <v/>
      </c>
      <c r="S9" s="67">
        <v>721</v>
      </c>
      <c r="V9" s="68"/>
    </row>
    <row r="10" spans="1:22" ht="41.45" customHeight="1" x14ac:dyDescent="0.2">
      <c r="A10" s="115"/>
      <c r="B10" s="299" t="s">
        <v>762</v>
      </c>
      <c r="C10" s="299"/>
      <c r="D10" s="299"/>
      <c r="E10" s="299"/>
      <c r="F10" s="299"/>
      <c r="G10" s="299"/>
      <c r="H10" s="158"/>
      <c r="I10" s="114"/>
      <c r="J10" s="114"/>
      <c r="K10" s="114"/>
      <c r="M10" s="55"/>
      <c r="N10" s="53"/>
      <c r="S10" s="67">
        <v>722</v>
      </c>
      <c r="V10" s="68"/>
    </row>
    <row r="11" spans="1:22" ht="41.45" customHeight="1" x14ac:dyDescent="0.25">
      <c r="A11" s="263" t="s">
        <v>763</v>
      </c>
      <c r="B11" s="263"/>
      <c r="C11" s="263"/>
      <c r="D11" s="263"/>
      <c r="E11" s="263"/>
      <c r="F11" s="263"/>
      <c r="G11" s="263"/>
      <c r="H11" s="310"/>
      <c r="I11" s="263"/>
      <c r="J11" s="263"/>
      <c r="K11" s="263"/>
      <c r="M11"/>
      <c r="N11" s="53"/>
      <c r="V11" s="68"/>
    </row>
    <row r="12" spans="1:22" ht="17.45" customHeight="1" x14ac:dyDescent="0.25">
      <c r="A12" s="500"/>
      <c r="B12" s="500"/>
      <c r="C12" s="157" t="s">
        <v>376</v>
      </c>
      <c r="D12" s="158"/>
      <c r="E12" s="121"/>
      <c r="F12" s="121"/>
      <c r="G12" s="146" t="s">
        <v>57</v>
      </c>
      <c r="I12" s="158" t="s">
        <v>61</v>
      </c>
      <c r="J12" s="114"/>
      <c r="K12" s="114"/>
      <c r="M12" s="55"/>
      <c r="N12" s="41" t="str">
        <f>IF(( AND(D12="x",I12="x") ),"(*) Marcar solo un valor: Si o No","")</f>
        <v/>
      </c>
      <c r="S12" s="67">
        <v>723</v>
      </c>
      <c r="V12" s="68"/>
    </row>
    <row r="13" spans="1:22" ht="32.25" customHeight="1" x14ac:dyDescent="0.25">
      <c r="A13" s="263" t="s">
        <v>764</v>
      </c>
      <c r="B13" s="263"/>
      <c r="C13" s="263"/>
      <c r="D13" s="263"/>
      <c r="E13" s="263"/>
      <c r="F13" s="263"/>
      <c r="G13" s="263"/>
      <c r="H13" s="263"/>
      <c r="I13" s="310"/>
      <c r="J13" s="263"/>
      <c r="K13" s="263"/>
      <c r="M13"/>
    </row>
    <row r="14" spans="1:22" ht="23.1" customHeight="1" x14ac:dyDescent="0.2">
      <c r="A14" s="23"/>
      <c r="B14" s="23"/>
      <c r="C14" s="23"/>
      <c r="D14" s="23"/>
      <c r="E14" s="23"/>
      <c r="F14" s="23"/>
      <c r="G14" s="23"/>
      <c r="H14" s="123" t="s">
        <v>56</v>
      </c>
      <c r="I14" s="123" t="s">
        <v>57</v>
      </c>
      <c r="J14" s="23"/>
      <c r="K14" s="23"/>
    </row>
    <row r="15" spans="1:22" ht="21.6" customHeight="1" x14ac:dyDescent="0.2">
      <c r="A15" s="23"/>
      <c r="B15" s="299" t="s">
        <v>748</v>
      </c>
      <c r="C15" s="299"/>
      <c r="D15" s="299"/>
      <c r="E15" s="299"/>
      <c r="F15" s="299"/>
      <c r="G15" s="299"/>
      <c r="H15" s="166"/>
      <c r="I15" s="166" t="s">
        <v>61</v>
      </c>
      <c r="J15" s="23"/>
      <c r="K15" s="23"/>
      <c r="N15" s="41" t="str">
        <f>IF(( AND(H15="x",I15="x") ),"(*) Marcar solo un valor: Si o No","")</f>
        <v/>
      </c>
      <c r="S15" s="67">
        <v>724</v>
      </c>
    </row>
    <row r="16" spans="1:22" ht="17.45" customHeight="1" x14ac:dyDescent="0.2">
      <c r="A16" s="23"/>
      <c r="B16" s="299" t="s">
        <v>543</v>
      </c>
      <c r="C16" s="299"/>
      <c r="D16" s="299"/>
      <c r="E16" s="299"/>
      <c r="F16" s="299"/>
      <c r="G16" s="299"/>
      <c r="H16" s="166"/>
      <c r="I16" s="166" t="s">
        <v>61</v>
      </c>
      <c r="J16" s="23"/>
      <c r="K16" s="23"/>
      <c r="N16" s="41" t="str">
        <f>IF(( AND(H16="x",I16="x") ),"(*) Marcar solo un valor: Si o No","")</f>
        <v/>
      </c>
      <c r="S16" s="67">
        <v>725</v>
      </c>
    </row>
    <row r="17" spans="1:19" ht="58.5" customHeight="1" x14ac:dyDescent="0.25">
      <c r="B17" s="356" t="s">
        <v>765</v>
      </c>
      <c r="C17" s="356"/>
      <c r="D17" s="356"/>
      <c r="E17" s="356"/>
      <c r="F17" s="356"/>
      <c r="G17" s="356"/>
      <c r="H17" s="356"/>
      <c r="I17" s="356"/>
      <c r="J17" s="356"/>
      <c r="K17" s="356"/>
      <c r="M17"/>
    </row>
    <row r="18" spans="1:19" ht="23.25" customHeight="1" x14ac:dyDescent="0.2">
      <c r="A18" s="20"/>
      <c r="B18" s="216"/>
      <c r="C18" s="217"/>
      <c r="D18" s="217"/>
      <c r="E18" s="217"/>
      <c r="F18" s="217"/>
      <c r="G18" s="217"/>
      <c r="H18" s="217"/>
      <c r="I18" s="217"/>
      <c r="J18" s="217"/>
      <c r="K18" s="218"/>
      <c r="N18" s="41" t="str">
        <f>IF(AND(OR(H15="x",H16="x"),LEN(B18)=0),"(*) Completar la celda de explicación","")</f>
        <v/>
      </c>
      <c r="S18" s="67">
        <v>349</v>
      </c>
    </row>
    <row r="19" spans="1:19" ht="8.25" customHeight="1" x14ac:dyDescent="0.2">
      <c r="A19" s="304"/>
      <c r="B19" s="304"/>
      <c r="C19" s="304"/>
      <c r="D19" s="304"/>
      <c r="E19" s="304"/>
      <c r="F19" s="304"/>
      <c r="G19" s="304"/>
      <c r="H19" s="304"/>
      <c r="I19" s="304"/>
      <c r="J19" s="304"/>
      <c r="K19" s="304"/>
    </row>
    <row r="20" spans="1:19" ht="55.5" customHeight="1" x14ac:dyDescent="0.25">
      <c r="A20" s="356" t="s">
        <v>766</v>
      </c>
      <c r="B20" s="356"/>
      <c r="C20" s="356"/>
      <c r="D20" s="356"/>
      <c r="E20" s="356"/>
      <c r="F20" s="356"/>
      <c r="G20" s="356"/>
      <c r="H20" s="356"/>
      <c r="I20" s="356"/>
      <c r="J20" s="356"/>
      <c r="K20" s="356"/>
      <c r="M20"/>
    </row>
    <row r="21" spans="1:19" ht="15" x14ac:dyDescent="0.25">
      <c r="A21" s="290"/>
      <c r="B21" s="290"/>
      <c r="C21" s="27" t="s">
        <v>376</v>
      </c>
      <c r="D21" s="97"/>
      <c r="E21" s="4"/>
      <c r="F21" s="4"/>
      <c r="G21" s="31" t="s">
        <v>57</v>
      </c>
      <c r="I21" s="97" t="s">
        <v>61</v>
      </c>
      <c r="N21" s="41" t="str">
        <f>IF(( AND($D$21="x",$I$21="x") ),"(*) Marcar solo un valor: Si o No","")</f>
        <v/>
      </c>
      <c r="S21" s="67">
        <v>304</v>
      </c>
    </row>
    <row r="22" spans="1:19" ht="8.25" customHeight="1" x14ac:dyDescent="0.25">
      <c r="A22" s="27"/>
      <c r="B22" s="27"/>
      <c r="C22" s="43"/>
      <c r="D22" s="4"/>
      <c r="E22" s="4"/>
      <c r="F22" s="4"/>
    </row>
    <row r="23" spans="1:19" ht="30" customHeight="1" x14ac:dyDescent="0.25">
      <c r="A23" s="263" t="s">
        <v>767</v>
      </c>
      <c r="B23" s="263"/>
      <c r="C23" s="263"/>
      <c r="D23" s="263"/>
      <c r="E23" s="263"/>
      <c r="F23" s="263"/>
      <c r="G23" s="263"/>
      <c r="H23" s="263"/>
      <c r="I23" s="263"/>
      <c r="J23" s="263"/>
      <c r="K23" s="263"/>
      <c r="N23"/>
    </row>
    <row r="24" spans="1:19" ht="15" x14ac:dyDescent="0.25">
      <c r="A24" s="290"/>
      <c r="B24" s="290"/>
      <c r="C24" s="27" t="s">
        <v>376</v>
      </c>
      <c r="D24" s="97"/>
      <c r="E24" s="4"/>
      <c r="F24" s="4"/>
      <c r="G24" s="31" t="s">
        <v>57</v>
      </c>
      <c r="I24" s="97" t="s">
        <v>61</v>
      </c>
      <c r="N24" s="41" t="str">
        <f>IF(( AND($D$24="x",$I$24="x") ),"(*) Marcar solo un valor: Si o No","")</f>
        <v/>
      </c>
      <c r="S24" s="67">
        <v>305</v>
      </c>
    </row>
    <row r="25" spans="1:19" ht="56.25" customHeight="1" x14ac:dyDescent="0.25">
      <c r="B25" s="356" t="s">
        <v>768</v>
      </c>
      <c r="C25" s="356"/>
      <c r="D25" s="356"/>
      <c r="E25" s="356"/>
      <c r="F25" s="356"/>
      <c r="G25" s="356"/>
      <c r="H25" s="356"/>
      <c r="I25" s="356"/>
      <c r="J25" s="356"/>
      <c r="K25" s="356"/>
      <c r="M25"/>
    </row>
    <row r="26" spans="1:19" ht="26.25" customHeight="1" x14ac:dyDescent="0.2">
      <c r="B26" s="306" t="s">
        <v>769</v>
      </c>
      <c r="C26" s="306"/>
      <c r="D26" s="306"/>
      <c r="E26" s="306"/>
      <c r="F26" s="306" t="s">
        <v>770</v>
      </c>
      <c r="G26" s="306"/>
      <c r="H26" s="306"/>
      <c r="I26" s="306"/>
      <c r="J26" s="306" t="s">
        <v>771</v>
      </c>
      <c r="K26" s="306"/>
      <c r="M26" s="58" t="s">
        <v>78</v>
      </c>
      <c r="N26" s="62" t="s">
        <v>79</v>
      </c>
      <c r="S26" s="67">
        <v>350</v>
      </c>
    </row>
    <row r="27" spans="1:19" ht="24" customHeight="1" x14ac:dyDescent="0.2">
      <c r="B27" s="317"/>
      <c r="C27" s="317"/>
      <c r="D27" s="317"/>
      <c r="E27" s="317"/>
      <c r="F27" s="216"/>
      <c r="G27" s="217"/>
      <c r="H27" s="217"/>
      <c r="I27" s="218"/>
      <c r="J27" s="501"/>
      <c r="K27" s="502"/>
      <c r="N27" s="41" t="str">
        <f>IF(AND(D24="x",LEN(B27)=0),"(*) Completar la tabla de detalle","")</f>
        <v/>
      </c>
    </row>
    <row r="28" spans="1:19" ht="22.5" x14ac:dyDescent="0.2">
      <c r="A28" s="44" t="s">
        <v>562</v>
      </c>
      <c r="B28" s="373" t="s">
        <v>772</v>
      </c>
      <c r="C28" s="373"/>
      <c r="D28" s="373"/>
      <c r="E28" s="373"/>
      <c r="F28" s="373"/>
      <c r="G28" s="373"/>
      <c r="H28" s="373"/>
      <c r="I28" s="373"/>
      <c r="J28" s="373"/>
      <c r="K28" s="373"/>
      <c r="M28" s="63" t="s">
        <v>84</v>
      </c>
      <c r="N28" s="61" t="s">
        <v>85</v>
      </c>
      <c r="S28" s="67">
        <v>0</v>
      </c>
    </row>
    <row r="29" spans="1:19" ht="36.75" customHeight="1" x14ac:dyDescent="0.25">
      <c r="A29" s="492" t="s">
        <v>773</v>
      </c>
      <c r="B29" s="492"/>
      <c r="C29" s="492"/>
      <c r="D29" s="492"/>
      <c r="E29" s="492"/>
      <c r="F29" s="492"/>
      <c r="G29" s="492"/>
      <c r="H29" s="492"/>
      <c r="I29" s="492"/>
      <c r="J29" s="492"/>
      <c r="K29" s="492"/>
      <c r="M29"/>
    </row>
    <row r="30" spans="1:19" ht="15" x14ac:dyDescent="0.25">
      <c r="A30" s="27"/>
      <c r="B30" s="27"/>
      <c r="C30" s="27" t="s">
        <v>376</v>
      </c>
      <c r="D30" s="97"/>
      <c r="E30" s="4"/>
      <c r="F30" s="4"/>
      <c r="G30" s="31" t="s">
        <v>57</v>
      </c>
      <c r="I30" s="97" t="s">
        <v>61</v>
      </c>
      <c r="N30" s="41" t="str">
        <f>IF(( AND($D$30="x",$I$30="x") ),"(*) Marcar solo un valor: Si o No","")</f>
        <v/>
      </c>
      <c r="S30" s="67">
        <v>306</v>
      </c>
    </row>
    <row r="31" spans="1:19" ht="15" customHeight="1" x14ac:dyDescent="0.2">
      <c r="A31" s="304"/>
      <c r="B31" s="304"/>
      <c r="C31" s="304"/>
      <c r="D31" s="304"/>
      <c r="E31" s="304"/>
      <c r="F31" s="304"/>
      <c r="G31" s="304"/>
      <c r="H31" s="304"/>
      <c r="I31" s="304"/>
      <c r="J31" s="304"/>
      <c r="K31" s="304"/>
    </row>
    <row r="32" spans="1:19" x14ac:dyDescent="0.2">
      <c r="A32" s="261" t="s">
        <v>774</v>
      </c>
      <c r="B32" s="261"/>
      <c r="C32" s="261"/>
      <c r="D32" s="261"/>
      <c r="E32" s="261"/>
      <c r="F32" s="261"/>
      <c r="G32" s="261"/>
      <c r="H32" s="261"/>
      <c r="I32" s="261"/>
      <c r="J32" s="261"/>
      <c r="K32" s="261"/>
    </row>
    <row r="33" spans="1:22" ht="18" customHeight="1" x14ac:dyDescent="0.2">
      <c r="A33" s="240"/>
      <c r="B33" s="240"/>
      <c r="C33" s="240"/>
      <c r="D33" s="240"/>
      <c r="E33" s="240"/>
      <c r="F33" s="241"/>
      <c r="G33" s="98" t="s">
        <v>56</v>
      </c>
      <c r="H33" s="98" t="s">
        <v>57</v>
      </c>
      <c r="I33" s="286" t="s">
        <v>58</v>
      </c>
      <c r="J33" s="286"/>
      <c r="K33" s="286"/>
      <c r="M33" s="54" t="s">
        <v>59</v>
      </c>
    </row>
    <row r="34" spans="1:22" ht="48.75" customHeight="1" x14ac:dyDescent="0.2">
      <c r="A34" s="499" t="s">
        <v>775</v>
      </c>
      <c r="B34" s="499"/>
      <c r="C34" s="499"/>
      <c r="D34" s="499"/>
      <c r="E34" s="499"/>
      <c r="F34" s="499"/>
      <c r="G34" s="97"/>
      <c r="H34" s="97" t="s">
        <v>61</v>
      </c>
      <c r="I34" s="216" t="s">
        <v>776</v>
      </c>
      <c r="J34" s="217"/>
      <c r="K34" s="218"/>
      <c r="M34" s="55" t="str">
        <f>CONCATENATE("(",LEN(I34),")")</f>
        <v>(105)</v>
      </c>
      <c r="N34" s="53" t="str">
        <f>IF(( AND(G34="x",H34="x") ),"(*) Marcar solo un valor: Si o No",IF(AND(H34="x",LEN(I34)=0),"(*) Completar la celda de explicación",
CONCATENATE("(Si/No) Marcar con 'X' solo uno de los campos. (Explicación) Longitud Máxima de ",Explicacion_LongMaximo," caracteres")))</f>
        <v>(Si/No) Marcar con 'X' solo uno de los campos. (Explicación) Longitud Máxima de 1000 caracteres</v>
      </c>
      <c r="S34" s="67">
        <v>115</v>
      </c>
      <c r="V34" s="68">
        <f>IF( AND(G34="",H34=""),0,IF(AND(H34&lt;&gt;"",I34=""),0,1))</f>
        <v>1</v>
      </c>
    </row>
    <row r="35" spans="1:22" ht="60" customHeight="1" x14ac:dyDescent="0.2">
      <c r="A35" s="499" t="s">
        <v>777</v>
      </c>
      <c r="B35" s="499"/>
      <c r="C35" s="499"/>
      <c r="D35" s="499"/>
      <c r="E35" s="499"/>
      <c r="F35" s="499"/>
      <c r="G35" s="97"/>
      <c r="H35" s="97" t="s">
        <v>61</v>
      </c>
      <c r="I35" s="392" t="s">
        <v>778</v>
      </c>
      <c r="J35" s="461"/>
      <c r="K35" s="393"/>
      <c r="M35" s="55" t="str">
        <f>CONCATENATE("(",LEN(I35),")")</f>
        <v>(42)</v>
      </c>
      <c r="N35" s="53" t="str">
        <f>IF(( AND(G35="x",H35="x") ),"(*) Marcar solo un valor: Si o No",IF(AND(H35="x",LEN(I35)=0),"(*) Completar la celda de explicación",
CONCATENATE("(Si/No) Marcar con 'X' solo uno de los campos. (Explicación) Longitud Máxima de ",Explicacion_LongMaximo," caracteres")))</f>
        <v>(Si/No) Marcar con 'X' solo uno de los campos. (Explicación) Longitud Máxima de 1000 caracteres</v>
      </c>
      <c r="S35" s="67">
        <v>116</v>
      </c>
      <c r="V35" s="68">
        <f>IF( AND(G35="",H35=""),0,IF(AND(H35&lt;&gt;"",I35=""),0,1))</f>
        <v>1</v>
      </c>
    </row>
    <row r="36" spans="1:22" ht="40.5" customHeight="1" x14ac:dyDescent="0.25">
      <c r="A36" s="498" t="s">
        <v>779</v>
      </c>
      <c r="B36" s="498"/>
      <c r="C36" s="498"/>
      <c r="D36" s="498"/>
      <c r="E36" s="498"/>
      <c r="F36" s="498"/>
      <c r="G36" s="498"/>
      <c r="H36" s="498"/>
      <c r="I36" s="498"/>
      <c r="J36" s="498"/>
      <c r="K36" s="498"/>
      <c r="M36"/>
    </row>
    <row r="37" spans="1:22" ht="52.35" customHeight="1" x14ac:dyDescent="0.2">
      <c r="A37" s="130" t="s">
        <v>780</v>
      </c>
      <c r="B37" s="236" t="s">
        <v>781</v>
      </c>
      <c r="C37" s="367"/>
      <c r="D37" s="362" t="s">
        <v>782</v>
      </c>
      <c r="E37" s="362"/>
      <c r="F37" s="362" t="s">
        <v>783</v>
      </c>
      <c r="G37" s="362"/>
      <c r="H37" s="362" t="s">
        <v>784</v>
      </c>
      <c r="I37" s="362"/>
      <c r="J37" s="362"/>
      <c r="K37" s="130" t="s">
        <v>785</v>
      </c>
      <c r="M37" s="58" t="s">
        <v>78</v>
      </c>
      <c r="N37" s="62" t="s">
        <v>79</v>
      </c>
      <c r="S37" s="67">
        <v>307</v>
      </c>
    </row>
    <row r="38" spans="1:22" ht="23.25" customHeight="1" x14ac:dyDescent="0.2">
      <c r="A38" s="207">
        <v>2022</v>
      </c>
      <c r="B38" s="307" t="s">
        <v>786</v>
      </c>
      <c r="C38" s="307"/>
      <c r="D38" s="493" t="s">
        <v>787</v>
      </c>
      <c r="E38" s="494"/>
      <c r="F38" s="468">
        <v>45</v>
      </c>
      <c r="G38" s="468"/>
      <c r="H38" s="495">
        <v>567887.19999999995</v>
      </c>
      <c r="I38" s="496"/>
      <c r="J38" s="497"/>
      <c r="K38" s="80"/>
    </row>
    <row r="39" spans="1:22" ht="39" customHeight="1" x14ac:dyDescent="0.2">
      <c r="A39" s="77">
        <v>2021</v>
      </c>
      <c r="B39" s="178" t="s">
        <v>788</v>
      </c>
      <c r="C39" s="170"/>
      <c r="D39" s="178" t="s">
        <v>787</v>
      </c>
      <c r="E39" s="173"/>
      <c r="F39" s="176">
        <v>45</v>
      </c>
      <c r="G39" s="177"/>
      <c r="H39" s="202">
        <v>543433</v>
      </c>
      <c r="I39" s="208"/>
      <c r="J39" s="203"/>
      <c r="K39" s="80"/>
    </row>
    <row r="40" spans="1:22" ht="23.25" customHeight="1" x14ac:dyDescent="0.2">
      <c r="A40" s="77">
        <v>2020</v>
      </c>
      <c r="B40" s="178" t="s">
        <v>788</v>
      </c>
      <c r="C40" s="170"/>
      <c r="D40" s="178" t="s">
        <v>787</v>
      </c>
      <c r="E40" s="173"/>
      <c r="F40" s="176">
        <v>45</v>
      </c>
      <c r="G40" s="177"/>
      <c r="H40" s="202">
        <v>531573</v>
      </c>
      <c r="I40" s="208"/>
      <c r="J40" s="203"/>
      <c r="K40" s="80"/>
    </row>
    <row r="41" spans="1:22" ht="23.25" customHeight="1" x14ac:dyDescent="0.2">
      <c r="A41" s="77">
        <v>2019</v>
      </c>
      <c r="B41" s="178" t="s">
        <v>788</v>
      </c>
      <c r="C41" s="170"/>
      <c r="D41" s="178" t="s">
        <v>787</v>
      </c>
      <c r="E41" s="173"/>
      <c r="F41" s="176">
        <v>45</v>
      </c>
      <c r="G41" s="177"/>
      <c r="H41" s="202">
        <v>519187</v>
      </c>
      <c r="I41" s="208"/>
      <c r="J41" s="203"/>
      <c r="K41" s="80"/>
    </row>
    <row r="42" spans="1:22" ht="51.6" customHeight="1" x14ac:dyDescent="0.2">
      <c r="A42" s="77">
        <v>2018</v>
      </c>
      <c r="B42" s="392" t="s">
        <v>789</v>
      </c>
      <c r="C42" s="393"/>
      <c r="D42" s="455" t="s">
        <v>787</v>
      </c>
      <c r="E42" s="457"/>
      <c r="F42" s="325">
        <v>45</v>
      </c>
      <c r="G42" s="327"/>
      <c r="H42" s="503">
        <v>517246</v>
      </c>
      <c r="I42" s="496"/>
      <c r="J42" s="497"/>
      <c r="K42" s="80"/>
    </row>
    <row r="43" spans="1:22" ht="26.25" customHeight="1" x14ac:dyDescent="0.2">
      <c r="A43" s="373" t="s">
        <v>790</v>
      </c>
      <c r="B43" s="373"/>
      <c r="C43" s="373"/>
      <c r="D43" s="373"/>
      <c r="E43" s="373"/>
      <c r="F43" s="373"/>
      <c r="G43" s="373"/>
      <c r="H43" s="373"/>
      <c r="I43" s="373"/>
      <c r="J43" s="373"/>
      <c r="K43" s="373"/>
      <c r="M43" s="63" t="s">
        <v>84</v>
      </c>
      <c r="N43" s="61" t="s">
        <v>85</v>
      </c>
      <c r="S43" s="67">
        <v>0</v>
      </c>
    </row>
    <row r="44" spans="1:22" ht="26.25" customHeight="1" x14ac:dyDescent="0.2">
      <c r="A44" s="373" t="s">
        <v>791</v>
      </c>
      <c r="B44" s="373"/>
      <c r="C44" s="373"/>
      <c r="D44" s="373"/>
      <c r="E44" s="373"/>
      <c r="F44" s="373"/>
      <c r="G44" s="373"/>
      <c r="H44" s="373"/>
      <c r="I44" s="373"/>
      <c r="J44" s="373"/>
      <c r="K44" s="373"/>
    </row>
    <row r="45" spans="1:22" ht="25.35" customHeight="1" x14ac:dyDescent="0.2">
      <c r="A45" s="235" t="s">
        <v>792</v>
      </c>
      <c r="B45" s="235"/>
      <c r="C45" s="235"/>
      <c r="D45" s="235"/>
      <c r="E45" s="235"/>
      <c r="F45" s="235"/>
      <c r="G45" s="235"/>
      <c r="H45" s="235"/>
      <c r="I45" s="235"/>
      <c r="J45" s="235"/>
      <c r="K45" s="235"/>
    </row>
    <row r="46" spans="1:22" x14ac:dyDescent="0.2">
      <c r="A46" s="261" t="s">
        <v>793</v>
      </c>
      <c r="B46" s="261"/>
      <c r="C46" s="261"/>
      <c r="D46" s="261"/>
      <c r="E46" s="261"/>
      <c r="F46" s="261"/>
      <c r="G46" s="261"/>
      <c r="H46" s="261"/>
      <c r="I46" s="261"/>
      <c r="J46" s="261"/>
      <c r="K46" s="261"/>
    </row>
    <row r="47" spans="1:22" x14ac:dyDescent="0.2">
      <c r="A47" s="240"/>
      <c r="B47" s="240"/>
      <c r="C47" s="240"/>
      <c r="D47" s="240"/>
      <c r="E47" s="240"/>
      <c r="F47" s="241"/>
      <c r="G47" s="98" t="s">
        <v>56</v>
      </c>
      <c r="H47" s="98" t="s">
        <v>57</v>
      </c>
      <c r="I47" s="286" t="s">
        <v>58</v>
      </c>
      <c r="J47" s="286"/>
      <c r="K47" s="286"/>
      <c r="M47" s="54" t="s">
        <v>59</v>
      </c>
    </row>
    <row r="48" spans="1:22" ht="47.25" customHeight="1" x14ac:dyDescent="0.2">
      <c r="A48" s="360" t="s">
        <v>794</v>
      </c>
      <c r="B48" s="360"/>
      <c r="C48" s="360"/>
      <c r="D48" s="360"/>
      <c r="E48" s="360"/>
      <c r="F48" s="360"/>
      <c r="G48" s="97"/>
      <c r="H48" s="97" t="s">
        <v>61</v>
      </c>
      <c r="I48" s="216" t="s">
        <v>795</v>
      </c>
      <c r="J48" s="217"/>
      <c r="K48" s="218"/>
      <c r="M48" s="55" t="str">
        <f>CONCATENATE("(",LEN(I48),")")</f>
        <v>(23)</v>
      </c>
      <c r="N48" s="53" t="str">
        <f>IF(( AND(G48="x",H48="x") ),"(*) Marcar solo un valor: Si o No",IF(AND(H48="x",LEN(I48)=0),"(*) Completar la celda de explicación",
CONCATENATE("(Si/No) Marcar con 'X' solo uno de los campos. (Explicación) Longitud Máxima de ",Explicacion_LongMaximo," caracteres")))</f>
        <v>(Si/No) Marcar con 'X' solo uno de los campos. (Explicación) Longitud Máxima de 1000 caracteres</v>
      </c>
      <c r="S48" s="67">
        <v>117</v>
      </c>
    </row>
    <row r="49" spans="1:19" ht="50.25" customHeight="1" x14ac:dyDescent="0.2">
      <c r="A49" s="316" t="s">
        <v>796</v>
      </c>
      <c r="B49" s="316"/>
      <c r="C49" s="316"/>
      <c r="D49" s="316"/>
      <c r="E49" s="316"/>
      <c r="F49" s="316"/>
      <c r="G49" s="316"/>
      <c r="H49" s="316"/>
      <c r="I49" s="316"/>
      <c r="J49" s="316"/>
      <c r="K49" s="316"/>
    </row>
    <row r="50" spans="1:19" ht="15" x14ac:dyDescent="0.25">
      <c r="A50" s="27"/>
      <c r="B50" s="27"/>
      <c r="C50" s="27" t="s">
        <v>376</v>
      </c>
      <c r="D50" s="97"/>
      <c r="E50" s="4"/>
      <c r="F50" s="4"/>
      <c r="G50" s="31" t="s">
        <v>57</v>
      </c>
      <c r="I50" s="97" t="s">
        <v>61</v>
      </c>
      <c r="N50" s="41" t="str">
        <f>IF(( AND($D$50="x",$I$50="x") ),"(*) Marcar solo un valor: Si o No","")</f>
        <v/>
      </c>
      <c r="S50" s="67">
        <v>308</v>
      </c>
    </row>
    <row r="51" spans="1:19" ht="25.5" customHeight="1" x14ac:dyDescent="0.25">
      <c r="A51" s="356" t="s">
        <v>797</v>
      </c>
      <c r="B51" s="356"/>
      <c r="C51" s="356"/>
      <c r="D51" s="356"/>
      <c r="E51" s="356"/>
      <c r="F51" s="356"/>
      <c r="G51" s="356"/>
      <c r="H51" s="356"/>
      <c r="I51" s="356"/>
      <c r="J51" s="356"/>
      <c r="K51" s="356"/>
      <c r="M51"/>
    </row>
    <row r="52" spans="1:19" ht="22.5" x14ac:dyDescent="0.2">
      <c r="A52" s="306" t="s">
        <v>798</v>
      </c>
      <c r="B52" s="306"/>
      <c r="C52" s="306"/>
      <c r="D52" s="306"/>
      <c r="E52" s="306"/>
      <c r="F52" s="306"/>
      <c r="G52" s="306"/>
      <c r="H52" s="306"/>
      <c r="I52" s="306"/>
      <c r="J52" s="306"/>
      <c r="K52" s="306"/>
      <c r="M52" s="58" t="s">
        <v>78</v>
      </c>
      <c r="N52" s="62" t="s">
        <v>79</v>
      </c>
      <c r="S52" s="67">
        <v>309</v>
      </c>
    </row>
    <row r="53" spans="1:19" x14ac:dyDescent="0.2">
      <c r="A53" s="317"/>
      <c r="B53" s="317"/>
      <c r="C53" s="317"/>
      <c r="D53" s="317"/>
      <c r="E53" s="317"/>
      <c r="F53" s="317"/>
      <c r="G53" s="317"/>
      <c r="H53" s="317"/>
      <c r="I53" s="317"/>
      <c r="J53" s="317"/>
      <c r="K53" s="317"/>
    </row>
    <row r="54" spans="1:19" x14ac:dyDescent="0.2">
      <c r="A54" s="317"/>
      <c r="B54" s="317"/>
      <c r="C54" s="317"/>
      <c r="D54" s="317"/>
      <c r="E54" s="317"/>
      <c r="F54" s="317"/>
      <c r="G54" s="317"/>
      <c r="H54" s="317"/>
      <c r="I54" s="317"/>
      <c r="J54" s="317"/>
      <c r="K54" s="317"/>
    </row>
    <row r="55" spans="1:19" x14ac:dyDescent="0.2">
      <c r="A55" s="317"/>
      <c r="B55" s="317"/>
      <c r="C55" s="317"/>
      <c r="D55" s="317"/>
      <c r="E55" s="317"/>
      <c r="F55" s="317"/>
      <c r="G55" s="317"/>
      <c r="H55" s="317"/>
      <c r="I55" s="317"/>
      <c r="J55" s="317"/>
      <c r="K55" s="317"/>
    </row>
    <row r="56" spans="1:19" ht="22.5" x14ac:dyDescent="0.2">
      <c r="M56" s="63" t="s">
        <v>84</v>
      </c>
      <c r="N56" s="61" t="s">
        <v>85</v>
      </c>
      <c r="S56" s="67">
        <v>0</v>
      </c>
    </row>
  </sheetData>
  <sheetProtection algorithmName="SHA-512" hashValue="J4wCQgHxwoqHIZEllAw+i0XvVMaLvDy6z59mAVTnADbfTlam0rDqtyHrfZ/zKDmzqoMkLAKdz4hLMHB5iabXbg==" saltValue="rqgBES1J+fA/KxOwu0zAYA==" spinCount="100000" sheet="1" objects="1" scenarios="1" formatCells="0" formatRows="0" insertRows="0"/>
  <mergeCells count="67">
    <mergeCell ref="D37:E37"/>
    <mergeCell ref="F37:G37"/>
    <mergeCell ref="A55:K55"/>
    <mergeCell ref="A53:K53"/>
    <mergeCell ref="A54:K54"/>
    <mergeCell ref="B38:C38"/>
    <mergeCell ref="B42:C42"/>
    <mergeCell ref="A52:K52"/>
    <mergeCell ref="A47:F47"/>
    <mergeCell ref="H42:J42"/>
    <mergeCell ref="F42:G42"/>
    <mergeCell ref="A45:K45"/>
    <mergeCell ref="A44:K44"/>
    <mergeCell ref="A43:K43"/>
    <mergeCell ref="A49:K49"/>
    <mergeCell ref="A51:K51"/>
    <mergeCell ref="A24:B24"/>
    <mergeCell ref="J27:K27"/>
    <mergeCell ref="B28:K28"/>
    <mergeCell ref="I34:K34"/>
    <mergeCell ref="A23:K23"/>
    <mergeCell ref="I33:K33"/>
    <mergeCell ref="A32:K32"/>
    <mergeCell ref="A33:F33"/>
    <mergeCell ref="B27:E27"/>
    <mergeCell ref="F27:I27"/>
    <mergeCell ref="B25:K25"/>
    <mergeCell ref="J26:K26"/>
    <mergeCell ref="B26:E26"/>
    <mergeCell ref="F26:I26"/>
    <mergeCell ref="A7:B7"/>
    <mergeCell ref="B8:K8"/>
    <mergeCell ref="B9:G9"/>
    <mergeCell ref="B10:G10"/>
    <mergeCell ref="A11:K11"/>
    <mergeCell ref="A21:B21"/>
    <mergeCell ref="A1:K1"/>
    <mergeCell ref="A3:K3"/>
    <mergeCell ref="A4:F4"/>
    <mergeCell ref="A19:K19"/>
    <mergeCell ref="A12:B12"/>
    <mergeCell ref="B16:G16"/>
    <mergeCell ref="B15:G15"/>
    <mergeCell ref="A5:F5"/>
    <mergeCell ref="I4:K4"/>
    <mergeCell ref="I5:K5"/>
    <mergeCell ref="B17:K17"/>
    <mergeCell ref="B18:K18"/>
    <mergeCell ref="A20:K20"/>
    <mergeCell ref="A13:K13"/>
    <mergeCell ref="A6:K6"/>
    <mergeCell ref="A48:F48"/>
    <mergeCell ref="I47:K47"/>
    <mergeCell ref="I48:K48"/>
    <mergeCell ref="A29:K29"/>
    <mergeCell ref="H37:J37"/>
    <mergeCell ref="D38:E38"/>
    <mergeCell ref="D42:E42"/>
    <mergeCell ref="H38:J38"/>
    <mergeCell ref="A46:K46"/>
    <mergeCell ref="F38:G38"/>
    <mergeCell ref="B37:C37"/>
    <mergeCell ref="A31:K31"/>
    <mergeCell ref="A36:K36"/>
    <mergeCell ref="I35:K35"/>
    <mergeCell ref="A34:F34"/>
    <mergeCell ref="A35:F35"/>
  </mergeCells>
  <dataValidations count="4">
    <dataValidation type="textLength" allowBlank="1" showErrorMessage="1" error="Cantidad de caracteres NO valido." sqref="I48:K48 I34:K35 I5:K5" xr:uid="{00000000-0002-0000-1C00-000000000000}">
      <formula1>Explicacion_LongMinimo</formula1>
      <formula2>Explicacion_LongMaximo</formula2>
    </dataValidation>
    <dataValidation type="custom" allowBlank="1" showDropDown="1" showInputMessage="1" showErrorMessage="1" error="Valor NO Válido." prompt="Ingrese &quot;X&quot;" sqref="I50 D21 I21 I24 D24 D30 I30 G34:H35 G48:H48 D50 G5:H5 D7 I7 H9:H10 I12 D12 H15:I16" xr:uid="{00000000-0002-0000-1C00-000001000000}">
      <formula1>COUNTIF(Respuesta_SINO,TRIM(CELL("contents")))=1</formula1>
    </dataValidation>
    <dataValidation type="decimal" allowBlank="1" showInputMessage="1" showErrorMessage="1" error="Valor NO Válido" prompt="Ingrese Número" sqref="J27:K27 H38:K42" xr:uid="{00000000-0002-0000-1C00-000002000000}">
      <formula1>Decimal2_Minimo</formula1>
      <formula2>Decimal2_Maximo</formula2>
    </dataValidation>
    <dataValidation type="whole" allowBlank="1" showInputMessage="1" showErrorMessage="1" error="Valor NO Válido" prompt="Ingrese Número" sqref="F38:G42" xr:uid="{00000000-0002-0000-1C00-000003000000}">
      <formula1>Entero_Minimo</formula1>
      <formula2>Entero_Maximo</formula2>
    </dataValidation>
  </dataValidations>
  <hyperlinks>
    <hyperlink ref="N3" location="Principal!A1" display="Volver al Indice" xr:uid="{00000000-0004-0000-1C00-000000000000}"/>
  </hyperlinks>
  <pageMargins left="0.7" right="0.7" top="0.75" bottom="0.75" header="0.3" footer="0.3"/>
  <pageSetup paperSize="9" scale="95" orientation="portrait" r:id="rId1"/>
  <rowBreaks count="1" manualBreakCount="1">
    <brk id="35"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V31"/>
  <sheetViews>
    <sheetView topLeftCell="A11" zoomScale="115" zoomScaleNormal="115" workbookViewId="0">
      <selection activeCell="I22" sqref="I22"/>
    </sheetView>
  </sheetViews>
  <sheetFormatPr baseColWidth="10" defaultColWidth="11.42578125" defaultRowHeight="12.75" x14ac:dyDescent="0.2"/>
  <cols>
    <col min="1" max="1" width="2.5703125" style="1" customWidth="1"/>
    <col min="2" max="2" width="23.5703125" style="1" customWidth="1"/>
    <col min="3" max="3" width="17.140625" style="1" customWidth="1"/>
    <col min="4" max="5" width="4.42578125" style="1" customWidth="1"/>
    <col min="6" max="6" width="17.42578125" style="1" customWidth="1"/>
    <col min="7" max="7" width="19.5703125" style="1" customWidth="1"/>
    <col min="8" max="8" width="1.5703125" style="1" customWidth="1"/>
    <col min="9" max="9" width="5.42578125" style="1" bestFit="1" customWidth="1"/>
    <col min="10" max="10" width="44.5703125" style="41" customWidth="1"/>
    <col min="11" max="11" width="2.42578125" style="1" customWidth="1"/>
    <col min="12" max="12" width="3" style="1" customWidth="1"/>
    <col min="13" max="13" width="4.5703125" style="1" customWidth="1"/>
    <col min="14" max="14" width="3.85546875" style="1" customWidth="1"/>
    <col min="15" max="15" width="4.5703125" style="1" customWidth="1"/>
    <col min="16" max="16" width="3.140625" style="1" customWidth="1"/>
    <col min="17" max="17" width="3" style="1" customWidth="1"/>
    <col min="18" max="18" width="4.5703125" style="1" customWidth="1"/>
    <col min="19" max="19" width="4" style="67" bestFit="1" customWidth="1"/>
    <col min="20" max="20" width="3.85546875" style="64" customWidth="1"/>
    <col min="21" max="21" width="4" style="67" bestFit="1" customWidth="1"/>
    <col min="22" max="22" width="3" style="67" customWidth="1"/>
    <col min="23" max="23" width="3.140625" style="1" customWidth="1"/>
    <col min="24" max="16384" width="11.42578125" style="1"/>
  </cols>
  <sheetData>
    <row r="1" spans="1:22" ht="15.75" x14ac:dyDescent="0.2">
      <c r="A1" s="264" t="s">
        <v>51</v>
      </c>
      <c r="B1" s="264"/>
      <c r="C1" s="264"/>
      <c r="D1" s="264"/>
      <c r="E1" s="264"/>
      <c r="F1" s="264"/>
      <c r="G1" s="264"/>
      <c r="U1" s="67">
        <v>2</v>
      </c>
    </row>
    <row r="2" spans="1:22" hidden="1" x14ac:dyDescent="0.2">
      <c r="A2" s="71" t="s">
        <v>2</v>
      </c>
      <c r="B2" s="71" t="s">
        <v>2</v>
      </c>
      <c r="C2" s="71" t="s">
        <v>2</v>
      </c>
      <c r="D2" s="71" t="s">
        <v>2</v>
      </c>
      <c r="E2" s="71" t="s">
        <v>2</v>
      </c>
      <c r="F2" s="71" t="s">
        <v>2</v>
      </c>
      <c r="G2" s="71" t="s">
        <v>2</v>
      </c>
      <c r="H2" s="71" t="s">
        <v>2</v>
      </c>
      <c r="I2" s="71" t="s">
        <v>2</v>
      </c>
      <c r="J2" s="71" t="s">
        <v>2</v>
      </c>
      <c r="K2" s="71" t="s">
        <v>2</v>
      </c>
      <c r="L2" s="71" t="s">
        <v>2</v>
      </c>
      <c r="M2" s="71" t="s">
        <v>2</v>
      </c>
      <c r="N2" s="71" t="s">
        <v>2</v>
      </c>
    </row>
    <row r="3" spans="1:22" ht="30" customHeight="1" x14ac:dyDescent="0.2">
      <c r="A3" s="267" t="s">
        <v>52</v>
      </c>
      <c r="B3" s="267"/>
      <c r="C3" s="267"/>
      <c r="D3" s="267"/>
      <c r="E3" s="267"/>
      <c r="F3" s="267"/>
      <c r="G3" s="267"/>
      <c r="J3" s="92" t="s">
        <v>53</v>
      </c>
      <c r="U3" s="67">
        <f>SUM(V:V)</f>
        <v>2</v>
      </c>
    </row>
    <row r="4" spans="1:22" ht="15.75" x14ac:dyDescent="0.2">
      <c r="A4" s="265"/>
      <c r="B4" s="265"/>
      <c r="C4" s="265"/>
      <c r="D4" s="265"/>
      <c r="E4" s="265"/>
      <c r="F4" s="265"/>
      <c r="G4" s="265"/>
      <c r="K4" s="48"/>
    </row>
    <row r="5" spans="1:22" ht="8.25" customHeight="1" x14ac:dyDescent="0.2">
      <c r="A5" s="265"/>
      <c r="B5" s="265"/>
      <c r="C5" s="265"/>
      <c r="D5" s="265"/>
      <c r="E5" s="265"/>
      <c r="F5" s="265"/>
      <c r="G5" s="265"/>
    </row>
    <row r="6" spans="1:22" ht="25.5" customHeight="1" x14ac:dyDescent="0.2">
      <c r="A6" s="268" t="s">
        <v>54</v>
      </c>
      <c r="B6" s="269"/>
      <c r="C6" s="269"/>
      <c r="D6" s="269"/>
      <c r="E6" s="269"/>
      <c r="F6" s="269"/>
      <c r="G6" s="269"/>
    </row>
    <row r="7" spans="1:22" ht="19.5" customHeight="1" x14ac:dyDescent="0.2">
      <c r="A7" s="270" t="s">
        <v>15</v>
      </c>
      <c r="B7" s="270"/>
      <c r="C7" s="270"/>
      <c r="D7" s="270"/>
      <c r="E7" s="270"/>
      <c r="F7" s="270"/>
      <c r="G7" s="270"/>
    </row>
    <row r="8" spans="1:22" x14ac:dyDescent="0.2">
      <c r="A8" s="261" t="s">
        <v>55</v>
      </c>
      <c r="B8" s="261"/>
      <c r="C8" s="261"/>
      <c r="D8" s="261"/>
      <c r="E8" s="261"/>
      <c r="F8" s="261"/>
      <c r="G8" s="261"/>
    </row>
    <row r="9" spans="1:22" x14ac:dyDescent="0.2">
      <c r="A9" s="240"/>
      <c r="B9" s="240"/>
      <c r="C9" s="241"/>
      <c r="D9" s="98" t="s">
        <v>56</v>
      </c>
      <c r="E9" s="98" t="s">
        <v>57</v>
      </c>
      <c r="F9" s="242" t="s">
        <v>58</v>
      </c>
      <c r="G9" s="243"/>
      <c r="I9" s="54" t="s">
        <v>59</v>
      </c>
    </row>
    <row r="10" spans="1:22" s="45" customFormat="1" ht="60" customHeight="1" x14ac:dyDescent="0.2">
      <c r="A10" s="244" t="s">
        <v>60</v>
      </c>
      <c r="B10" s="245"/>
      <c r="C10" s="246"/>
      <c r="D10" s="97" t="s">
        <v>61</v>
      </c>
      <c r="E10" s="97"/>
      <c r="F10" s="216" t="s">
        <v>62</v>
      </c>
      <c r="G10" s="218"/>
      <c r="I10" s="55" t="str">
        <f>CONCATENATE("(",LEN(F10),")")</f>
        <v>(150)</v>
      </c>
      <c r="J10" s="52" t="str">
        <f>IF( AND(D10="x",E10="x"),"(*) Marcar solo un valor: Si o No", IF(AND(E10="x",LEN(F10)=0),"(*) Completar la celda de Explicación",
CONCATENATE("(Si/No) Marcar con 'X' solo uno de los campos. (Explicación) Longitud maxima de ",Explicacion_LongMaximo," caracteres")))</f>
        <v>(Si/No) Marcar con 'X' solo uno de los campos. (Explicación) Longitud maxima de 1000 caracteres</v>
      </c>
      <c r="K10" s="1"/>
      <c r="S10" s="68">
        <v>36</v>
      </c>
      <c r="T10" s="65"/>
      <c r="U10" s="68"/>
      <c r="V10" s="68">
        <f>IF( AND(D10="",E10=""),0,IF(AND(E10&lt;&gt;"",F10=""),0,1))</f>
        <v>1</v>
      </c>
    </row>
    <row r="11" spans="1:22" s="46" customFormat="1" ht="48" customHeight="1" x14ac:dyDescent="0.2">
      <c r="A11" s="266" t="s">
        <v>63</v>
      </c>
      <c r="B11" s="266"/>
      <c r="C11" s="266"/>
      <c r="D11" s="266"/>
      <c r="E11" s="266"/>
      <c r="F11" s="266"/>
      <c r="G11" s="266"/>
      <c r="J11" s="47"/>
      <c r="K11" s="49"/>
      <c r="S11" s="69"/>
      <c r="T11" s="66"/>
      <c r="U11" s="69"/>
      <c r="V11" s="69"/>
    </row>
    <row r="12" spans="1:22" x14ac:dyDescent="0.2">
      <c r="A12" s="261" t="s">
        <v>64</v>
      </c>
      <c r="B12" s="261"/>
      <c r="C12" s="261"/>
      <c r="D12" s="261"/>
      <c r="E12" s="261"/>
      <c r="F12" s="261"/>
      <c r="G12" s="261"/>
    </row>
    <row r="13" spans="1:22" x14ac:dyDescent="0.2">
      <c r="A13" s="240"/>
      <c r="B13" s="240"/>
      <c r="C13" s="241"/>
      <c r="D13" s="98" t="s">
        <v>56</v>
      </c>
      <c r="E13" s="98" t="s">
        <v>57</v>
      </c>
      <c r="F13" s="242" t="s">
        <v>58</v>
      </c>
      <c r="G13" s="243"/>
      <c r="I13" s="54" t="s">
        <v>59</v>
      </c>
    </row>
    <row r="14" spans="1:22" ht="50.25" customHeight="1" x14ac:dyDescent="0.25">
      <c r="A14" s="247" t="s">
        <v>65</v>
      </c>
      <c r="B14" s="248"/>
      <c r="C14" s="249" t="s">
        <v>66</v>
      </c>
      <c r="D14" s="97"/>
      <c r="E14" s="97" t="s">
        <v>61</v>
      </c>
      <c r="F14" s="259" t="s">
        <v>67</v>
      </c>
      <c r="G14" s="260"/>
      <c r="I14" s="55" t="str">
        <f>CONCATENATE("(",LEN(F14),")")</f>
        <v>(111)</v>
      </c>
      <c r="J14" s="52" t="str">
        <f>IF(( AND(D14="x",E14="x") ),"(*) Marcar solo un valor: Si o No",IF(AND(E14="x",LEN(F14)=0),"(*) Completar la celda de Explicación",
CONCATENATE("(Si/No) Marcar con 'X' solo uno de los campos. (Explicación) Longitud maxima de ",Explicacion_LongMaximo," caracteres")))</f>
        <v>(Si/No) Marcar con 'X' solo uno de los campos. (Explicación) Longitud maxima de 1000 caracteres</v>
      </c>
      <c r="S14" s="67">
        <v>37</v>
      </c>
      <c r="U14"/>
      <c r="V14" s="68">
        <f>IF( AND(D14="",E14=""),0,IF(AND(E14&lt;&gt;"",F14=""),0,1))</f>
        <v>1</v>
      </c>
    </row>
    <row r="15" spans="1:22" ht="29.25" customHeight="1" x14ac:dyDescent="0.2">
      <c r="A15" s="262" t="s">
        <v>68</v>
      </c>
      <c r="B15" s="262"/>
      <c r="C15" s="262"/>
      <c r="D15" s="262"/>
      <c r="E15" s="262"/>
      <c r="F15" s="262"/>
      <c r="G15" s="262"/>
    </row>
    <row r="16" spans="1:22" ht="63.75" customHeight="1" x14ac:dyDescent="0.2">
      <c r="B16" s="3" t="s">
        <v>69</v>
      </c>
      <c r="C16" s="3" t="s">
        <v>70</v>
      </c>
      <c r="D16" s="253" t="s">
        <v>71</v>
      </c>
      <c r="E16" s="254"/>
      <c r="F16" s="255"/>
      <c r="G16" s="46"/>
    </row>
    <row r="17" spans="1:21" ht="15" x14ac:dyDescent="0.25">
      <c r="B17" s="181">
        <v>431028877</v>
      </c>
      <c r="C17" s="181">
        <v>431028877</v>
      </c>
      <c r="D17" s="256">
        <v>431028877</v>
      </c>
      <c r="E17" s="257"/>
      <c r="F17" s="258"/>
      <c r="G17"/>
      <c r="J17" s="41" t="str">
        <f xml:space="preserve"> IF(AND(AND(ISNUMBER(D17),LEN(D17)&lt;=11)=FALSE,D17&lt;&gt;""),CONCATENATE("Valor No válido en: ",$D$16),
IF(AND(AND(ISNUMBER(G17),LEN(G17)&lt;=11)=FALSE,G17&lt;&gt;""),CONCATENATE("Valor No válido en: ",$G$16),""
))</f>
        <v/>
      </c>
      <c r="K17" s="41"/>
      <c r="S17" s="67">
        <v>124</v>
      </c>
      <c r="U17"/>
    </row>
    <row r="19" spans="1:21" ht="15" x14ac:dyDescent="0.25">
      <c r="A19" s="263" t="s">
        <v>72</v>
      </c>
      <c r="B19" s="263"/>
      <c r="C19" s="263"/>
      <c r="D19" s="263"/>
      <c r="E19" s="263"/>
      <c r="F19" s="263"/>
      <c r="G19" s="263"/>
      <c r="I19"/>
    </row>
    <row r="20" spans="1:21" ht="5.25" customHeight="1" x14ac:dyDescent="0.2"/>
    <row r="21" spans="1:21" ht="26.45" customHeight="1" x14ac:dyDescent="0.25">
      <c r="B21" s="3" t="s">
        <v>73</v>
      </c>
      <c r="C21" s="3" t="s">
        <v>74</v>
      </c>
      <c r="D21" s="236" t="s">
        <v>75</v>
      </c>
      <c r="E21" s="237"/>
      <c r="F21" s="130" t="s">
        <v>76</v>
      </c>
      <c r="G21" s="130" t="s">
        <v>77</v>
      </c>
      <c r="I21" s="58" t="s">
        <v>78</v>
      </c>
      <c r="J21" s="60" t="s">
        <v>79</v>
      </c>
      <c r="S21" s="67">
        <v>125</v>
      </c>
      <c r="U21"/>
    </row>
    <row r="22" spans="1:21" x14ac:dyDescent="0.2">
      <c r="B22" s="182" t="s">
        <v>80</v>
      </c>
      <c r="C22" s="183">
        <v>419237172</v>
      </c>
      <c r="D22" s="238">
        <v>1</v>
      </c>
      <c r="E22" s="239"/>
      <c r="F22" s="184"/>
      <c r="G22" s="164"/>
      <c r="J22" s="41" t="str">
        <f xml:space="preserve"> IF(AND(AND(ISNUMBER(C22),LEN(C22)&lt;=11)=FALSE,C22&lt;&gt;""),CONCATENATE("Valor No válido en: ",$C$21),""
)</f>
        <v/>
      </c>
    </row>
    <row r="23" spans="1:21" x14ac:dyDescent="0.2">
      <c r="B23" s="182" t="s">
        <v>81</v>
      </c>
      <c r="C23" s="183">
        <v>10519986</v>
      </c>
      <c r="D23" s="209">
        <v>1</v>
      </c>
      <c r="E23" s="210"/>
      <c r="F23" s="184"/>
      <c r="G23" s="164"/>
    </row>
    <row r="24" spans="1:21" x14ac:dyDescent="0.2">
      <c r="B24" s="182" t="s">
        <v>82</v>
      </c>
      <c r="C24" s="183">
        <v>30111</v>
      </c>
      <c r="D24" s="238">
        <v>1</v>
      </c>
      <c r="E24" s="239"/>
      <c r="F24" s="184"/>
      <c r="G24" s="164"/>
      <c r="J24" s="41" t="str">
        <f xml:space="preserve"> IF(AND(AND(ISNUMBER(C24),LEN(C24)&lt;=11)=FALSE,C24&lt;&gt;""),CONCATENATE("Valor No válido en: ",$C$21),""
)</f>
        <v/>
      </c>
    </row>
    <row r="25" spans="1:21" x14ac:dyDescent="0.2">
      <c r="B25" s="182" t="s">
        <v>83</v>
      </c>
      <c r="C25" s="185">
        <v>1241608</v>
      </c>
      <c r="D25" s="238">
        <v>1</v>
      </c>
      <c r="E25" s="239"/>
      <c r="F25" s="184"/>
      <c r="G25" s="164"/>
      <c r="J25" s="41" t="str">
        <f xml:space="preserve"> IF(AND(AND(ISNUMBER(C25),LEN(C25)&lt;=11)=FALSE,C25&lt;&gt;""),CONCATENATE("Valor No válido en: ",$C$21),""
)</f>
        <v/>
      </c>
    </row>
    <row r="26" spans="1:21" ht="22.5" x14ac:dyDescent="0.2">
      <c r="B26" s="41"/>
      <c r="C26" s="41"/>
      <c r="D26" s="41"/>
      <c r="E26" s="41"/>
      <c r="F26" s="41"/>
      <c r="G26" s="41"/>
      <c r="I26" s="59" t="s">
        <v>84</v>
      </c>
      <c r="J26" s="60" t="s">
        <v>85</v>
      </c>
      <c r="S26" s="67">
        <v>0</v>
      </c>
    </row>
    <row r="27" spans="1:21" ht="25.5" customHeight="1" x14ac:dyDescent="0.25">
      <c r="B27" s="235" t="s">
        <v>86</v>
      </c>
      <c r="C27" s="235"/>
      <c r="D27" s="235"/>
      <c r="E27" s="235"/>
      <c r="F27" s="235"/>
      <c r="G27" s="235"/>
      <c r="L27"/>
    </row>
    <row r="29" spans="1:21" x14ac:dyDescent="0.2">
      <c r="A29" s="261" t="s">
        <v>87</v>
      </c>
      <c r="B29" s="261"/>
      <c r="C29" s="261"/>
      <c r="D29" s="261"/>
      <c r="E29" s="261"/>
      <c r="F29" s="261"/>
      <c r="G29" s="261"/>
    </row>
    <row r="30" spans="1:21" x14ac:dyDescent="0.2">
      <c r="A30" s="240"/>
      <c r="B30" s="240"/>
      <c r="C30" s="241"/>
      <c r="D30" s="98" t="s">
        <v>56</v>
      </c>
      <c r="E30" s="98" t="s">
        <v>57</v>
      </c>
      <c r="F30" s="242" t="s">
        <v>58</v>
      </c>
      <c r="G30" s="243"/>
      <c r="I30" s="54" t="s">
        <v>59</v>
      </c>
    </row>
    <row r="31" spans="1:21" ht="55.5" customHeight="1" x14ac:dyDescent="0.25">
      <c r="A31" s="250" t="s">
        <v>88</v>
      </c>
      <c r="B31" s="251"/>
      <c r="C31" s="252" t="s">
        <v>66</v>
      </c>
      <c r="D31" s="97"/>
      <c r="E31" s="97" t="s">
        <v>61</v>
      </c>
      <c r="F31" s="216" t="s">
        <v>89</v>
      </c>
      <c r="G31" s="218"/>
      <c r="I31" s="55" t="str">
        <f>CONCATENATE("(",LEN(F31),")")</f>
        <v>(48)</v>
      </c>
      <c r="J31" s="52" t="str">
        <f>IF(( AND(D31="x",E31="x") ),"(*) Marcar solo un valor: Si o No",IF(AND(E31="x",LEN(F31)=0),"(*) Completar la celda de Explicación",
CONCATENATE("(Si/No) Marcar con 'X' solo uno de los campos. (Explicación) Longitud maxima de ",Explicacion_LongMaximo," caracteres")))</f>
        <v>(Si/No) Marcar con 'X' solo uno de los campos. (Explicación) Longitud maxima de 1000 caracteres</v>
      </c>
      <c r="S31" s="67">
        <v>38</v>
      </c>
      <c r="U31"/>
    </row>
  </sheetData>
  <sheetProtection algorithmName="SHA-512" hashValue="cc7gp7PXnk8r6qsdObXpusEK2rmAoRuHD7MGkjSYHbRKqoODFJ4DhZ31ErUcn9cf9j802t0CVwHZny4+yButvw==" saltValue="/f4LoXwDTLEf0sAsgI98QA==" spinCount="100000" sheet="1" objects="1" scenarios="1" formatCells="0" formatRows="0" insertRows="0"/>
  <dataConsolidate/>
  <mergeCells count="31">
    <mergeCell ref="A1:G1"/>
    <mergeCell ref="A4:G4"/>
    <mergeCell ref="A5:G5"/>
    <mergeCell ref="A9:C9"/>
    <mergeCell ref="A11:G11"/>
    <mergeCell ref="A3:G3"/>
    <mergeCell ref="A6:G6"/>
    <mergeCell ref="F9:G9"/>
    <mergeCell ref="A7:G7"/>
    <mergeCell ref="A8:G8"/>
    <mergeCell ref="A13:C13"/>
    <mergeCell ref="F30:G30"/>
    <mergeCell ref="F31:G31"/>
    <mergeCell ref="A10:C10"/>
    <mergeCell ref="A14:C14"/>
    <mergeCell ref="A31:C31"/>
    <mergeCell ref="D16:F16"/>
    <mergeCell ref="D17:F17"/>
    <mergeCell ref="F10:G10"/>
    <mergeCell ref="F13:G13"/>
    <mergeCell ref="F14:G14"/>
    <mergeCell ref="A12:G12"/>
    <mergeCell ref="A30:C30"/>
    <mergeCell ref="A29:G29"/>
    <mergeCell ref="A15:G15"/>
    <mergeCell ref="A19:G19"/>
    <mergeCell ref="B27:G27"/>
    <mergeCell ref="D21:E21"/>
    <mergeCell ref="D22:E22"/>
    <mergeCell ref="D24:E24"/>
    <mergeCell ref="D25:E25"/>
  </mergeCells>
  <dataValidations count="5">
    <dataValidation type="custom" allowBlank="1" showDropDown="1" showInputMessage="1" showErrorMessage="1" error="Valor NO Válido." prompt="Ingrese &quot;X&quot;" sqref="D10:E10 D14:E14 D31:E31" xr:uid="{00000000-0002-0000-0200-000000000000}">
      <formula1>COUNTIF(Respuesta_SINO,TRIM(CELL("contents")))=1</formula1>
    </dataValidation>
    <dataValidation type="whole" allowBlank="1" showInputMessage="1" showErrorMessage="1" error="Valor NO Válido." prompt="Solo números" sqref="C26" xr:uid="{00000000-0002-0000-0200-000001000000}">
      <formula1>Entero_Minimo</formula1>
      <formula2>Entero_Maximo</formula2>
    </dataValidation>
    <dataValidation type="decimal" allowBlank="1" showInputMessage="1" showErrorMessage="1" error="Valor NO Válido" prompt="Ingrese Número" sqref="D17:F17" xr:uid="{00000000-0002-0000-0200-000002000000}">
      <formula1>Decimal2_Minimo</formula1>
      <formula2>Decimal2_Maximo</formula2>
    </dataValidation>
    <dataValidation type="textLength" allowBlank="1" showErrorMessage="1" error="Cantidad de caracteres NO valido." sqref="F10:G10 F14:G14 F31:G31" xr:uid="{00000000-0002-0000-0200-000003000000}">
      <formula1>Explicacion_LongMinimo</formula1>
      <formula2>Explicacion_LongMaximo</formula2>
    </dataValidation>
    <dataValidation type="decimal" allowBlank="1" showInputMessage="1" showErrorMessage="1" error="Valor NO Válido." prompt="Ingrese Número" sqref="C22:C25" xr:uid="{00000000-0002-0000-0200-000004000000}">
      <formula1>Decimal2_Minimo</formula1>
      <formula2>Decimal2_Maximo</formula2>
    </dataValidation>
  </dataValidations>
  <hyperlinks>
    <hyperlink ref="J3" location="Principal!A1" display="Volver al Indice" xr:uid="{00000000-0004-0000-0200-000000000000}"/>
  </hyperlinks>
  <pageMargins left="0.7" right="0.7" top="0.75" bottom="0.75" header="0.3" footer="0.3"/>
  <pageSetup paperSize="9" scale="98"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V33"/>
  <sheetViews>
    <sheetView topLeftCell="A3" zoomScale="85" zoomScaleNormal="85" workbookViewId="0">
      <selection activeCell="N17" sqref="N17"/>
    </sheetView>
  </sheetViews>
  <sheetFormatPr baseColWidth="10" defaultColWidth="11.42578125" defaultRowHeight="12.75" x14ac:dyDescent="0.2"/>
  <cols>
    <col min="1" max="1" width="4" style="1" customWidth="1"/>
    <col min="2" max="2" width="19.5703125" style="1" customWidth="1"/>
    <col min="3" max="3" width="6" style="1" customWidth="1"/>
    <col min="4" max="4" width="4.5703125" style="1" customWidth="1"/>
    <col min="5" max="5" width="9.140625" style="1" customWidth="1"/>
    <col min="6" max="6" width="4.85546875" style="1" customWidth="1"/>
    <col min="7" max="7" width="4.5703125" style="1" customWidth="1"/>
    <col min="8" max="8" width="4.140625" style="1" customWidth="1"/>
    <col min="9" max="9" width="8.5703125" style="1" customWidth="1"/>
    <col min="10" max="10" width="7.5703125" style="1" customWidth="1"/>
    <col min="11" max="11" width="12.5703125" style="1" customWidth="1"/>
    <col min="12" max="12" width="0.85546875" style="1" customWidth="1"/>
    <col min="13" max="13" width="5.42578125" style="1" customWidth="1"/>
    <col min="14" max="14" width="43.5703125" style="1" customWidth="1"/>
    <col min="15" max="18" width="5.140625" style="1" customWidth="1"/>
    <col min="19" max="20" width="4.5703125" style="67" customWidth="1"/>
    <col min="21" max="21" width="3.42578125" style="67" customWidth="1"/>
    <col min="22" max="22" width="4.5703125" style="67" customWidth="1"/>
    <col min="23" max="16384" width="11.42578125" style="1"/>
  </cols>
  <sheetData>
    <row r="1" spans="1:22" ht="27.75" customHeight="1" x14ac:dyDescent="0.2">
      <c r="A1" s="376" t="s">
        <v>38</v>
      </c>
      <c r="B1" s="377"/>
      <c r="C1" s="377"/>
      <c r="D1" s="377"/>
      <c r="E1" s="377"/>
      <c r="F1" s="377"/>
      <c r="G1" s="377"/>
      <c r="H1" s="377"/>
      <c r="I1" s="377"/>
      <c r="J1" s="377"/>
      <c r="K1" s="377"/>
      <c r="U1" s="67">
        <v>2</v>
      </c>
    </row>
    <row r="2" spans="1:22" ht="27.75" hidden="1" customHeight="1" x14ac:dyDescent="0.2">
      <c r="A2" s="71" t="s">
        <v>2</v>
      </c>
      <c r="B2" s="71" t="s">
        <v>2</v>
      </c>
      <c r="C2" s="71" t="s">
        <v>2</v>
      </c>
      <c r="D2" s="71" t="s">
        <v>2</v>
      </c>
      <c r="E2" s="71" t="s">
        <v>2</v>
      </c>
      <c r="F2" s="71" t="s">
        <v>2</v>
      </c>
      <c r="G2" s="71" t="s">
        <v>2</v>
      </c>
      <c r="H2" s="71" t="s">
        <v>2</v>
      </c>
      <c r="I2" s="71" t="s">
        <v>2</v>
      </c>
      <c r="J2" s="71" t="s">
        <v>2</v>
      </c>
      <c r="K2" s="71" t="s">
        <v>2</v>
      </c>
      <c r="L2" s="71" t="s">
        <v>2</v>
      </c>
      <c r="M2" s="71" t="s">
        <v>2</v>
      </c>
      <c r="N2" s="71" t="s">
        <v>2</v>
      </c>
    </row>
    <row r="3" spans="1:22" ht="15" x14ac:dyDescent="0.2">
      <c r="A3" s="270" t="s">
        <v>799</v>
      </c>
      <c r="B3" s="270"/>
      <c r="C3" s="270"/>
      <c r="D3" s="270"/>
      <c r="E3" s="270"/>
      <c r="F3" s="270"/>
      <c r="G3" s="270"/>
      <c r="H3" s="270"/>
      <c r="I3" s="270"/>
      <c r="J3" s="270"/>
      <c r="K3" s="270"/>
      <c r="N3" s="92" t="s">
        <v>53</v>
      </c>
      <c r="U3" s="67">
        <f>SUM(V:V)</f>
        <v>2</v>
      </c>
    </row>
    <row r="4" spans="1:22" x14ac:dyDescent="0.2">
      <c r="A4" s="261" t="s">
        <v>800</v>
      </c>
      <c r="B4" s="261"/>
      <c r="C4" s="261"/>
      <c r="D4" s="261"/>
      <c r="E4" s="261"/>
      <c r="F4" s="261"/>
      <c r="G4" s="261"/>
      <c r="H4" s="261"/>
      <c r="I4" s="261"/>
      <c r="J4" s="261"/>
      <c r="K4" s="261"/>
    </row>
    <row r="5" spans="1:22" ht="18" customHeight="1" x14ac:dyDescent="0.2">
      <c r="A5" s="240"/>
      <c r="B5" s="240"/>
      <c r="C5" s="240"/>
      <c r="D5" s="240"/>
      <c r="E5" s="241"/>
      <c r="F5" s="98" t="s">
        <v>56</v>
      </c>
      <c r="G5" s="98" t="s">
        <v>57</v>
      </c>
      <c r="H5" s="286" t="s">
        <v>58</v>
      </c>
      <c r="I5" s="286"/>
      <c r="J5" s="286"/>
      <c r="K5" s="286"/>
      <c r="M5" s="54" t="s">
        <v>59</v>
      </c>
    </row>
    <row r="6" spans="1:22" ht="126.75" customHeight="1" x14ac:dyDescent="0.2">
      <c r="A6" s="360" t="s">
        <v>801</v>
      </c>
      <c r="B6" s="360"/>
      <c r="C6" s="360"/>
      <c r="D6" s="360"/>
      <c r="E6" s="360"/>
      <c r="F6" s="97" t="s">
        <v>61</v>
      </c>
      <c r="G6" s="97"/>
      <c r="H6" s="216" t="s">
        <v>802</v>
      </c>
      <c r="I6" s="217"/>
      <c r="J6" s="217"/>
      <c r="K6" s="218"/>
      <c r="M6" s="55" t="str">
        <f>CONCATENATE("(",LEN(H6),")")</f>
        <v>(39)</v>
      </c>
      <c r="N6" s="53"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67">
        <v>118</v>
      </c>
      <c r="V6" s="68">
        <f>IF( AND(F6="",G6=""),0,IF(AND(G6&lt;&gt;"",H6=""),0,1))</f>
        <v>1</v>
      </c>
    </row>
    <row r="7" spans="1:22" ht="24" customHeight="1" x14ac:dyDescent="0.2">
      <c r="A7" s="262" t="s">
        <v>803</v>
      </c>
      <c r="B7" s="262"/>
      <c r="C7" s="262"/>
      <c r="D7" s="262"/>
      <c r="E7" s="262"/>
      <c r="F7" s="262"/>
      <c r="G7" s="262"/>
      <c r="H7" s="262"/>
      <c r="I7" s="262"/>
      <c r="J7" s="262"/>
      <c r="K7" s="262"/>
    </row>
    <row r="8" spans="1:22" ht="39.6" customHeight="1" x14ac:dyDescent="0.2">
      <c r="B8" s="124"/>
      <c r="C8" s="124"/>
      <c r="D8" s="124"/>
      <c r="E8" s="124"/>
      <c r="F8" s="124"/>
      <c r="G8" s="124"/>
      <c r="H8" s="124"/>
      <c r="I8" s="14" t="s">
        <v>804</v>
      </c>
      <c r="J8" s="14" t="s">
        <v>57</v>
      </c>
      <c r="K8" s="145" t="s">
        <v>805</v>
      </c>
    </row>
    <row r="9" spans="1:22" ht="15.75" customHeight="1" x14ac:dyDescent="0.2">
      <c r="B9" s="296" t="s">
        <v>806</v>
      </c>
      <c r="C9" s="297"/>
      <c r="D9" s="297"/>
      <c r="E9" s="297"/>
      <c r="F9" s="297"/>
      <c r="G9" s="297"/>
      <c r="H9" s="298"/>
      <c r="I9" s="97"/>
      <c r="J9" s="97"/>
      <c r="K9" s="169"/>
      <c r="N9" s="41" t="str">
        <f t="shared" ref="N9:N18" si="0">IF(( AND(I9="x",J9="x") ),"(*) Marcar solo un valor: Si o No","")</f>
        <v/>
      </c>
      <c r="S9" s="67">
        <v>735</v>
      </c>
    </row>
    <row r="10" spans="1:22" ht="12.75" customHeight="1" x14ac:dyDescent="0.2">
      <c r="B10" s="296" t="s">
        <v>807</v>
      </c>
      <c r="C10" s="297"/>
      <c r="D10" s="297"/>
      <c r="E10" s="297"/>
      <c r="F10" s="297"/>
      <c r="G10" s="297"/>
      <c r="H10" s="298"/>
      <c r="I10" s="97" t="s">
        <v>61</v>
      </c>
      <c r="J10" s="97"/>
      <c r="K10" s="169" t="s">
        <v>808</v>
      </c>
      <c r="N10" s="41" t="str">
        <f t="shared" si="0"/>
        <v/>
      </c>
      <c r="S10" s="67">
        <v>310</v>
      </c>
    </row>
    <row r="11" spans="1:22" ht="12.75" customHeight="1" x14ac:dyDescent="0.2">
      <c r="B11" s="296" t="s">
        <v>809</v>
      </c>
      <c r="C11" s="297"/>
      <c r="D11" s="297"/>
      <c r="E11" s="297"/>
      <c r="F11" s="297"/>
      <c r="G11" s="297"/>
      <c r="H11" s="298"/>
      <c r="I11" s="97" t="s">
        <v>61</v>
      </c>
      <c r="J11" s="97"/>
      <c r="K11" s="169" t="s">
        <v>808</v>
      </c>
      <c r="N11" s="41" t="str">
        <f t="shared" si="0"/>
        <v/>
      </c>
      <c r="S11" s="67">
        <v>737</v>
      </c>
    </row>
    <row r="12" spans="1:22" ht="12.75" customHeight="1" x14ac:dyDescent="0.2">
      <c r="B12" s="296" t="s">
        <v>810</v>
      </c>
      <c r="C12" s="297"/>
      <c r="D12" s="297"/>
      <c r="E12" s="297"/>
      <c r="F12" s="297"/>
      <c r="G12" s="297"/>
      <c r="H12" s="298"/>
      <c r="I12" s="97" t="s">
        <v>61</v>
      </c>
      <c r="J12" s="97"/>
      <c r="K12" s="169" t="s">
        <v>811</v>
      </c>
      <c r="N12" s="41" t="str">
        <f t="shared" si="0"/>
        <v/>
      </c>
      <c r="S12" s="67">
        <v>738</v>
      </c>
    </row>
    <row r="13" spans="1:22" ht="12.75" customHeight="1" x14ac:dyDescent="0.2">
      <c r="B13" s="296" t="s">
        <v>812</v>
      </c>
      <c r="C13" s="297"/>
      <c r="D13" s="297"/>
      <c r="E13" s="297"/>
      <c r="F13" s="297"/>
      <c r="G13" s="297"/>
      <c r="H13" s="298"/>
      <c r="I13" s="97"/>
      <c r="J13" s="97"/>
      <c r="K13" s="169"/>
      <c r="N13" s="41" t="str">
        <f t="shared" si="0"/>
        <v/>
      </c>
      <c r="S13" s="67">
        <v>739</v>
      </c>
    </row>
    <row r="14" spans="1:22" ht="29.1" customHeight="1" x14ac:dyDescent="0.2">
      <c r="B14" s="296" t="s">
        <v>813</v>
      </c>
      <c r="C14" s="297"/>
      <c r="D14" s="297"/>
      <c r="E14" s="297"/>
      <c r="F14" s="297"/>
      <c r="G14" s="297"/>
      <c r="H14" s="298"/>
      <c r="I14" s="97" t="s">
        <v>61</v>
      </c>
      <c r="J14" s="97"/>
      <c r="K14" s="169" t="s">
        <v>808</v>
      </c>
      <c r="N14" s="41" t="str">
        <f t="shared" si="0"/>
        <v/>
      </c>
      <c r="S14" s="67">
        <v>740</v>
      </c>
    </row>
    <row r="15" spans="1:22" ht="15.75" customHeight="1" x14ac:dyDescent="0.2">
      <c r="B15" s="296" t="s">
        <v>814</v>
      </c>
      <c r="C15" s="297"/>
      <c r="D15" s="297"/>
      <c r="E15" s="297"/>
      <c r="F15" s="297"/>
      <c r="G15" s="297"/>
      <c r="H15" s="298"/>
      <c r="I15" s="97"/>
      <c r="J15" s="97"/>
      <c r="K15" s="169"/>
      <c r="N15" s="41" t="str">
        <f t="shared" si="0"/>
        <v/>
      </c>
      <c r="S15" s="67">
        <v>741</v>
      </c>
    </row>
    <row r="16" spans="1:22" ht="12.75" customHeight="1" x14ac:dyDescent="0.2">
      <c r="B16" s="296" t="s">
        <v>815</v>
      </c>
      <c r="C16" s="297"/>
      <c r="D16" s="297"/>
      <c r="E16" s="297"/>
      <c r="F16" s="297"/>
      <c r="G16" s="297"/>
      <c r="H16" s="298"/>
      <c r="I16" s="97" t="s">
        <v>61</v>
      </c>
      <c r="J16" s="97"/>
      <c r="K16" s="169" t="s">
        <v>808</v>
      </c>
      <c r="N16" s="41" t="str">
        <f t="shared" si="0"/>
        <v/>
      </c>
      <c r="S16" s="67">
        <v>742</v>
      </c>
    </row>
    <row r="17" spans="1:22" ht="12.75" customHeight="1" x14ac:dyDescent="0.2">
      <c r="B17" s="296" t="s">
        <v>816</v>
      </c>
      <c r="C17" s="297"/>
      <c r="D17" s="297"/>
      <c r="E17" s="297"/>
      <c r="F17" s="297"/>
      <c r="G17" s="297"/>
      <c r="H17" s="298"/>
      <c r="I17" s="97" t="s">
        <v>61</v>
      </c>
      <c r="J17" s="97"/>
      <c r="K17" s="169" t="s">
        <v>811</v>
      </c>
      <c r="N17" s="41" t="str">
        <f t="shared" si="0"/>
        <v/>
      </c>
      <c r="S17" s="67">
        <v>743</v>
      </c>
    </row>
    <row r="18" spans="1:22" ht="13.5" customHeight="1" x14ac:dyDescent="0.2">
      <c r="B18" s="296" t="s">
        <v>817</v>
      </c>
      <c r="C18" s="297"/>
      <c r="D18" s="297"/>
      <c r="E18" s="297"/>
      <c r="F18" s="297"/>
      <c r="G18" s="297"/>
      <c r="H18" s="298"/>
      <c r="I18" s="97"/>
      <c r="J18" s="97"/>
      <c r="K18" s="169"/>
      <c r="N18" s="41" t="str">
        <f t="shared" si="0"/>
        <v/>
      </c>
      <c r="S18" s="67">
        <v>744</v>
      </c>
    </row>
    <row r="19" spans="1:22" ht="15.75" customHeight="1" x14ac:dyDescent="0.2">
      <c r="B19" s="19" t="s">
        <v>125</v>
      </c>
      <c r="C19" s="216"/>
      <c r="D19" s="217"/>
      <c r="E19" s="217"/>
      <c r="F19" s="217"/>
      <c r="G19" s="217"/>
      <c r="H19" s="217"/>
      <c r="I19" s="217"/>
      <c r="J19" s="217"/>
      <c r="K19" s="218"/>
      <c r="S19" s="67">
        <v>315</v>
      </c>
    </row>
    <row r="20" spans="1:22" ht="9.75" customHeight="1" x14ac:dyDescent="0.2">
      <c r="A20" s="504"/>
      <c r="B20" s="504"/>
      <c r="C20" s="504"/>
      <c r="D20" s="504"/>
      <c r="E20" s="504"/>
      <c r="F20" s="504"/>
      <c r="G20" s="504"/>
      <c r="H20" s="504"/>
      <c r="I20" s="504"/>
      <c r="J20" s="504"/>
      <c r="K20" s="504"/>
    </row>
    <row r="21" spans="1:22" ht="9" customHeight="1" x14ac:dyDescent="0.2">
      <c r="A21" s="508"/>
      <c r="B21" s="508"/>
      <c r="C21" s="508"/>
      <c r="D21" s="508"/>
      <c r="E21" s="508"/>
      <c r="F21" s="508"/>
      <c r="G21" s="508"/>
      <c r="H21" s="508"/>
      <c r="I21" s="508"/>
      <c r="J21" s="508"/>
      <c r="K21" s="508"/>
    </row>
    <row r="22" spans="1:22" ht="13.5" customHeight="1" x14ac:dyDescent="0.2">
      <c r="A22" s="261" t="s">
        <v>818</v>
      </c>
      <c r="B22" s="261"/>
      <c r="C22" s="261"/>
      <c r="D22" s="261"/>
      <c r="E22" s="261"/>
      <c r="F22" s="261"/>
      <c r="G22" s="261"/>
      <c r="H22" s="261"/>
      <c r="I22" s="261"/>
      <c r="J22" s="261"/>
      <c r="K22" s="261"/>
    </row>
    <row r="23" spans="1:22" ht="18.75" customHeight="1" x14ac:dyDescent="0.2">
      <c r="A23" s="240"/>
      <c r="B23" s="240"/>
      <c r="C23" s="240"/>
      <c r="D23" s="240"/>
      <c r="E23" s="241"/>
      <c r="F23" s="98" t="s">
        <v>56</v>
      </c>
      <c r="G23" s="98" t="s">
        <v>57</v>
      </c>
      <c r="H23" s="510" t="s">
        <v>58</v>
      </c>
      <c r="I23" s="510"/>
      <c r="J23" s="510"/>
      <c r="K23" s="510"/>
      <c r="M23" s="54" t="s">
        <v>59</v>
      </c>
    </row>
    <row r="24" spans="1:22" ht="35.25" customHeight="1" x14ac:dyDescent="0.2">
      <c r="A24" s="299" t="s">
        <v>819</v>
      </c>
      <c r="B24" s="299"/>
      <c r="C24" s="299"/>
      <c r="D24" s="299"/>
      <c r="E24" s="299"/>
      <c r="F24" s="97"/>
      <c r="G24" s="97" t="s">
        <v>61</v>
      </c>
      <c r="H24" s="216" t="s">
        <v>820</v>
      </c>
      <c r="I24" s="217"/>
      <c r="J24" s="217"/>
      <c r="K24" s="218"/>
      <c r="M24" s="55" t="str">
        <f>CONCATENATE("(",LEN(H24),")")</f>
        <v>(31)</v>
      </c>
      <c r="N24" s="53" t="str">
        <f>IF(( AND(F24="x",G24="x") ),"(*) Marcar solo un valor: Si o No",IF(AND(G24="x",LEN(H24)=0),"(*) Completar la celda de explicación",
CONCATENATE("(Si/No) Marcar con 'X' solo uno de los campos. (Explicación) Longitud Máxima de ",Explicacion_LongMaximo," caracteres")))</f>
        <v>(Si/No) Marcar con 'X' solo uno de los campos. (Explicación) Longitud Máxima de 1000 caracteres</v>
      </c>
      <c r="S24" s="67">
        <v>119</v>
      </c>
      <c r="V24" s="68">
        <f>IF( AND(F24="",G24=""),0,IF(AND(G24&lt;&gt;"",H24=""),0,1))</f>
        <v>1</v>
      </c>
    </row>
    <row r="25" spans="1:22" ht="6.75" customHeight="1" x14ac:dyDescent="0.2">
      <c r="A25" s="509"/>
      <c r="B25" s="509"/>
      <c r="C25" s="509"/>
      <c r="D25" s="509"/>
      <c r="E25" s="509"/>
      <c r="F25" s="509"/>
      <c r="G25" s="509"/>
      <c r="H25" s="509"/>
      <c r="I25" s="509"/>
      <c r="J25" s="509"/>
      <c r="K25" s="509"/>
    </row>
    <row r="26" spans="1:22" ht="36.75" customHeight="1" x14ac:dyDescent="0.25">
      <c r="A26" s="356" t="s">
        <v>821</v>
      </c>
      <c r="B26" s="356"/>
      <c r="C26" s="356"/>
      <c r="D26" s="356"/>
      <c r="E26" s="356"/>
      <c r="F26" s="356"/>
      <c r="G26" s="356"/>
      <c r="H26" s="356"/>
      <c r="I26" s="356"/>
      <c r="J26" s="356"/>
      <c r="K26" s="356"/>
      <c r="M26"/>
    </row>
    <row r="27" spans="1:22" ht="25.5" customHeight="1" x14ac:dyDescent="0.2">
      <c r="B27" s="362" t="s">
        <v>822</v>
      </c>
      <c r="C27" s="362"/>
      <c r="D27" s="362"/>
      <c r="E27" s="216"/>
      <c r="F27" s="217"/>
      <c r="G27" s="217"/>
      <c r="H27" s="217"/>
      <c r="I27" s="217"/>
      <c r="J27" s="217"/>
      <c r="K27" s="218"/>
      <c r="S27" s="67">
        <v>317</v>
      </c>
    </row>
    <row r="28" spans="1:22" ht="60" customHeight="1" x14ac:dyDescent="0.25">
      <c r="A28" s="263" t="s">
        <v>823</v>
      </c>
      <c r="B28" s="263"/>
      <c r="C28" s="263"/>
      <c r="D28" s="263"/>
      <c r="E28" s="263"/>
      <c r="F28" s="263"/>
      <c r="G28" s="263"/>
      <c r="H28" s="263"/>
      <c r="I28" s="263"/>
      <c r="J28" s="263"/>
      <c r="K28" s="263"/>
      <c r="M28"/>
    </row>
    <row r="29" spans="1:22" x14ac:dyDescent="0.2">
      <c r="B29" s="306" t="s">
        <v>824</v>
      </c>
      <c r="C29" s="306"/>
      <c r="D29" s="306"/>
      <c r="E29" s="216" t="s">
        <v>825</v>
      </c>
      <c r="F29" s="217"/>
      <c r="G29" s="217"/>
      <c r="H29" s="217"/>
      <c r="I29" s="217"/>
      <c r="J29" s="217"/>
      <c r="K29" s="218"/>
      <c r="S29" s="67">
        <v>318</v>
      </c>
    </row>
    <row r="30" spans="1:22" ht="15" customHeight="1" x14ac:dyDescent="0.2">
      <c r="A30" s="305"/>
      <c r="B30" s="305"/>
      <c r="C30" s="305"/>
      <c r="D30" s="305"/>
      <c r="E30" s="305"/>
      <c r="F30" s="305"/>
      <c r="G30" s="305"/>
      <c r="H30" s="305"/>
      <c r="I30" s="305"/>
      <c r="J30" s="305"/>
      <c r="K30" s="305"/>
    </row>
    <row r="31" spans="1:22" ht="15.75" customHeight="1" x14ac:dyDescent="0.2">
      <c r="B31" s="306" t="s">
        <v>826</v>
      </c>
      <c r="C31" s="306"/>
      <c r="D31" s="306"/>
      <c r="E31" s="306"/>
      <c r="F31" s="306"/>
      <c r="G31" s="306"/>
      <c r="H31" s="306"/>
      <c r="I31" s="306"/>
      <c r="J31" s="306"/>
      <c r="K31" s="306"/>
    </row>
    <row r="32" spans="1:22" ht="15.75" customHeight="1" x14ac:dyDescent="0.2">
      <c r="B32" s="306" t="s">
        <v>323</v>
      </c>
      <c r="C32" s="306"/>
      <c r="D32" s="306"/>
      <c r="E32" s="306" t="s">
        <v>324</v>
      </c>
      <c r="F32" s="306"/>
      <c r="G32" s="306"/>
      <c r="H32" s="306"/>
      <c r="I32" s="253" t="s">
        <v>325</v>
      </c>
      <c r="J32" s="255"/>
      <c r="K32" s="130" t="s">
        <v>827</v>
      </c>
    </row>
    <row r="33" spans="2:19" x14ac:dyDescent="0.2">
      <c r="B33" s="317" t="s">
        <v>828</v>
      </c>
      <c r="C33" s="317"/>
      <c r="D33" s="317"/>
      <c r="E33" s="505" t="s">
        <v>590</v>
      </c>
      <c r="F33" s="505"/>
      <c r="G33" s="505"/>
      <c r="H33" s="505"/>
      <c r="I33" s="506" t="s">
        <v>587</v>
      </c>
      <c r="J33" s="507"/>
      <c r="K33" s="168" t="s">
        <v>688</v>
      </c>
      <c r="S33" s="67">
        <v>319</v>
      </c>
    </row>
  </sheetData>
  <sheetProtection algorithmName="SHA-512" hashValue="PNZgQ26gGOWyzz+x2WoyDPiTKHbC8VoDRtOHAQMdFxX9C3tqHB/ykU5HrG6bPpWdrtTBSwlkpNeJickJoNdJbw==" saltValue="KnsUspABuTPqu1+PEjcGuw==" spinCount="100000" sheet="1" objects="1" scenarios="1" formatRows="0"/>
  <mergeCells count="41">
    <mergeCell ref="A22:K22"/>
    <mergeCell ref="A21:K21"/>
    <mergeCell ref="A25:K25"/>
    <mergeCell ref="A23:E23"/>
    <mergeCell ref="H23:K23"/>
    <mergeCell ref="H24:K24"/>
    <mergeCell ref="A24:E24"/>
    <mergeCell ref="B12:H12"/>
    <mergeCell ref="B13:H13"/>
    <mergeCell ref="B14:H14"/>
    <mergeCell ref="B17:H17"/>
    <mergeCell ref="A7:K7"/>
    <mergeCell ref="B27:D27"/>
    <mergeCell ref="E27:K27"/>
    <mergeCell ref="B33:D33"/>
    <mergeCell ref="E33:H33"/>
    <mergeCell ref="A28:K28"/>
    <mergeCell ref="B29:D29"/>
    <mergeCell ref="E29:K29"/>
    <mergeCell ref="B31:K31"/>
    <mergeCell ref="E32:H32"/>
    <mergeCell ref="B32:D32"/>
    <mergeCell ref="A30:K30"/>
    <mergeCell ref="I32:J32"/>
    <mergeCell ref="I33:J33"/>
    <mergeCell ref="A26:K26"/>
    <mergeCell ref="A1:K1"/>
    <mergeCell ref="A6:E6"/>
    <mergeCell ref="H5:K5"/>
    <mergeCell ref="H6:K6"/>
    <mergeCell ref="A3:K3"/>
    <mergeCell ref="A4:K4"/>
    <mergeCell ref="A5:E5"/>
    <mergeCell ref="A20:K20"/>
    <mergeCell ref="C19:K19"/>
    <mergeCell ref="B9:H9"/>
    <mergeCell ref="B10:H10"/>
    <mergeCell ref="B15:H15"/>
    <mergeCell ref="B16:H16"/>
    <mergeCell ref="B18:H18"/>
    <mergeCell ref="B11:H11"/>
  </mergeCells>
  <dataValidations count="2">
    <dataValidation type="textLength" allowBlank="1" showErrorMessage="1" error="Cantidad de caracteres NO valido." sqref="H6:K6 H24:K24" xr:uid="{00000000-0002-0000-1D00-000000000000}">
      <formula1>Explicacion_LongMinimo</formula1>
      <formula2>Explicacion_LongMaximo</formula2>
    </dataValidation>
    <dataValidation type="custom" allowBlank="1" showDropDown="1" showInputMessage="1" showErrorMessage="1" error="Valor NO Válido." prompt="Ingrese &quot;X&quot;" sqref="F6:G6 F24:G24 I9:J18" xr:uid="{00000000-0002-0000-1D00-000001000000}">
      <formula1>COUNTIF(Respuesta_SINO,TRIM(CELL("contents")))=1</formula1>
    </dataValidation>
  </dataValidations>
  <hyperlinks>
    <hyperlink ref="N3" location="Principal!A1" display="Volver al Indice" xr:uid="{00000000-0004-0000-1D00-000000000000}"/>
  </hyperlinks>
  <pageMargins left="0.7" right="0.7" top="0.75" bottom="0.75" header="0.3" footer="0.3"/>
  <pageSetup paperSize="9" orientation="portrait" r:id="rId1"/>
  <rowBreaks count="1" manualBreakCount="1">
    <brk id="25" max="10"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S5"/>
  <sheetViews>
    <sheetView zoomScale="85" zoomScaleNormal="85" workbookViewId="0">
      <selection activeCell="G14" sqref="G14"/>
    </sheetView>
  </sheetViews>
  <sheetFormatPr baseColWidth="10" defaultColWidth="11.42578125" defaultRowHeight="12.75" x14ac:dyDescent="0.2"/>
  <cols>
    <col min="1" max="1" width="21.140625" style="1" customWidth="1"/>
    <col min="2" max="2" width="5.140625" style="1" customWidth="1"/>
    <col min="3" max="3" width="4.5703125" style="1" customWidth="1"/>
    <col min="4" max="4" width="11.42578125" style="1"/>
    <col min="5" max="5" width="7" style="1" customWidth="1"/>
    <col min="6" max="6" width="4" style="1" customWidth="1"/>
    <col min="7" max="7" width="30.85546875" style="1" customWidth="1"/>
    <col min="8" max="8" width="2" style="1" customWidth="1"/>
    <col min="9" max="9" width="5.85546875" style="1" customWidth="1"/>
    <col min="10" max="10" width="39.5703125" style="1" customWidth="1"/>
    <col min="11" max="11" width="11.42578125" style="1"/>
    <col min="12" max="20" width="6.42578125" style="1" customWidth="1"/>
    <col min="21" max="21" width="1.42578125" style="1" customWidth="1"/>
    <col min="22" max="16384" width="11.42578125" style="1"/>
  </cols>
  <sheetData>
    <row r="1" spans="1:19" ht="15" x14ac:dyDescent="0.2">
      <c r="A1" s="270" t="s">
        <v>42</v>
      </c>
      <c r="B1" s="270"/>
      <c r="C1" s="270"/>
      <c r="D1" s="270"/>
      <c r="E1" s="270"/>
      <c r="F1" s="270"/>
      <c r="G1" s="270"/>
      <c r="J1" s="93" t="str">
        <f>'28'!A1</f>
        <v>PILAR V: Transparencia de la Información</v>
      </c>
    </row>
    <row r="2" spans="1:19" ht="47.25" customHeight="1" x14ac:dyDescent="0.25">
      <c r="A2" s="356" t="s">
        <v>829</v>
      </c>
      <c r="B2" s="356"/>
      <c r="C2" s="356"/>
      <c r="D2" s="356"/>
      <c r="E2" s="356"/>
      <c r="F2" s="356"/>
      <c r="G2" s="356"/>
      <c r="I2"/>
      <c r="J2" s="92" t="s">
        <v>53</v>
      </c>
    </row>
    <row r="3" spans="1:19" x14ac:dyDescent="0.2">
      <c r="B3" s="1" t="s">
        <v>376</v>
      </c>
      <c r="C3" s="97"/>
      <c r="E3" s="1" t="s">
        <v>57</v>
      </c>
      <c r="F3" s="97" t="s">
        <v>61</v>
      </c>
      <c r="J3" s="41" t="str">
        <f>IF(( AND($C$3="x",$F$3="x") ),"(*) Marcar solo un valor: Si o No","")</f>
        <v/>
      </c>
      <c r="S3" s="67">
        <v>750</v>
      </c>
    </row>
    <row r="4" spans="1:19" ht="48" customHeight="1" x14ac:dyDescent="0.25">
      <c r="A4" s="356" t="s">
        <v>830</v>
      </c>
      <c r="B4" s="356"/>
      <c r="C4" s="356"/>
      <c r="D4" s="356"/>
      <c r="E4" s="356"/>
      <c r="F4" s="356"/>
      <c r="G4" s="356"/>
      <c r="I4"/>
    </row>
    <row r="5" spans="1:19" x14ac:dyDescent="0.2">
      <c r="B5" s="27" t="s">
        <v>376</v>
      </c>
      <c r="C5" s="97" t="s">
        <v>61</v>
      </c>
      <c r="E5" s="27" t="s">
        <v>57</v>
      </c>
      <c r="F5" s="97"/>
      <c r="J5" s="41" t="str">
        <f>IF(( AND($C$5="x",$F$5="x") ),"(*) Marcar solo un valor: Si o No","")</f>
        <v/>
      </c>
      <c r="S5" s="67">
        <v>120</v>
      </c>
    </row>
  </sheetData>
  <sheetProtection algorithmName="SHA-512" hashValue="4lWG6IwrYRBTmSL1ehiHue4SqNwpxziy8iy+ccjhcQSK1SofI25hc8Qrt7c+jr7ukjrUJE3k7+553RR43TPX7Q==" saltValue="d4RK65FzCaTU70ZKcgX3HQ==" spinCount="100000" sheet="1" objects="1" scenarios="1" formatRows="0"/>
  <mergeCells count="3">
    <mergeCell ref="A2:G2"/>
    <mergeCell ref="A1:G1"/>
    <mergeCell ref="A4:G4"/>
  </mergeCells>
  <dataValidations count="1">
    <dataValidation type="custom" allowBlank="1" showDropDown="1" showInputMessage="1" showErrorMessage="1" error="Valor NO Válido." prompt="Ingrese &quot;X&quot;" sqref="C3 F3 C5 F5" xr:uid="{00000000-0002-0000-1E00-000000000000}">
      <formula1>COUNTIF(Respuesta_SINO,TRIM(CELL("contents")))=1</formula1>
    </dataValidation>
  </dataValidations>
  <hyperlinks>
    <hyperlink ref="J2" location="Principal!A1" display="Volver al Indice" xr:uid="{00000000-0004-0000-1E00-000000000000}"/>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V40"/>
  <sheetViews>
    <sheetView zoomScale="85" zoomScaleNormal="85" workbookViewId="0">
      <selection activeCell="A6" sqref="A6:K6"/>
    </sheetView>
  </sheetViews>
  <sheetFormatPr baseColWidth="10" defaultColWidth="11.42578125" defaultRowHeight="12.75" x14ac:dyDescent="0.2"/>
  <cols>
    <col min="1" max="1" width="4.5703125" style="1" customWidth="1"/>
    <col min="2" max="2" width="18.85546875" style="1" customWidth="1"/>
    <col min="3" max="3" width="4.5703125" style="1" customWidth="1"/>
    <col min="4" max="4" width="4.42578125" style="1" customWidth="1"/>
    <col min="5" max="5" width="8.5703125" style="1" customWidth="1"/>
    <col min="6" max="6" width="3.140625" style="1" customWidth="1"/>
    <col min="7" max="7" width="5.5703125" style="1" customWidth="1"/>
    <col min="8" max="8" width="5.85546875" style="1" customWidth="1"/>
    <col min="9" max="10" width="4.5703125" style="1" customWidth="1"/>
    <col min="11" max="11" width="20.42578125" style="1" customWidth="1"/>
    <col min="12" max="12" width="1.42578125" style="1" customWidth="1"/>
    <col min="13" max="13" width="5.42578125" style="1" bestFit="1" customWidth="1"/>
    <col min="14" max="14" width="45.42578125" style="1" customWidth="1"/>
    <col min="15" max="18" width="2.85546875" style="1" customWidth="1"/>
    <col min="19" max="20" width="5.85546875" style="67" customWidth="1"/>
    <col min="21" max="21" width="2.140625" style="67" customWidth="1"/>
    <col min="22" max="22" width="2.42578125" style="67" customWidth="1"/>
    <col min="23" max="16384" width="11.42578125" style="1"/>
  </cols>
  <sheetData>
    <row r="1" spans="1:22" ht="36.75" customHeight="1" x14ac:dyDescent="0.2">
      <c r="A1" s="281" t="s">
        <v>831</v>
      </c>
      <c r="B1" s="281"/>
      <c r="C1" s="281"/>
      <c r="D1" s="281"/>
      <c r="E1" s="281"/>
      <c r="F1" s="281"/>
      <c r="G1" s="281"/>
      <c r="H1" s="281"/>
      <c r="I1" s="281"/>
      <c r="J1" s="281"/>
      <c r="K1" s="281"/>
      <c r="N1" s="93" t="str">
        <f>'28'!A1</f>
        <v>PILAR V: Transparencia de la Información</v>
      </c>
      <c r="U1" s="67">
        <v>2</v>
      </c>
    </row>
    <row r="2" spans="1:22" ht="12.75" hidden="1" customHeight="1" x14ac:dyDescent="0.2">
      <c r="A2" s="71" t="s">
        <v>2</v>
      </c>
      <c r="B2" s="71" t="s">
        <v>2</v>
      </c>
      <c r="C2" s="71" t="s">
        <v>2</v>
      </c>
      <c r="D2" s="71" t="s">
        <v>2</v>
      </c>
      <c r="E2" s="71" t="s">
        <v>2</v>
      </c>
      <c r="F2" s="71" t="s">
        <v>2</v>
      </c>
      <c r="G2" s="71" t="s">
        <v>2</v>
      </c>
      <c r="H2" s="71" t="s">
        <v>2</v>
      </c>
      <c r="I2" s="71" t="s">
        <v>2</v>
      </c>
      <c r="J2" s="71" t="s">
        <v>2</v>
      </c>
      <c r="K2" s="71" t="s">
        <v>2</v>
      </c>
      <c r="L2" s="71" t="s">
        <v>2</v>
      </c>
      <c r="M2" s="71" t="s">
        <v>2</v>
      </c>
      <c r="N2" s="71" t="s">
        <v>2</v>
      </c>
      <c r="O2" s="67"/>
      <c r="P2" s="67"/>
      <c r="Q2" s="67"/>
      <c r="R2" s="67"/>
    </row>
    <row r="3" spans="1:22" ht="15" customHeight="1" x14ac:dyDescent="0.2">
      <c r="A3" s="261" t="s">
        <v>832</v>
      </c>
      <c r="B3" s="261"/>
      <c r="C3" s="261"/>
      <c r="D3" s="261"/>
      <c r="E3" s="261"/>
      <c r="F3" s="261"/>
      <c r="G3" s="261"/>
      <c r="H3" s="261"/>
      <c r="I3" s="261"/>
      <c r="J3" s="261"/>
      <c r="K3" s="261"/>
      <c r="N3" s="92" t="s">
        <v>53</v>
      </c>
      <c r="U3" s="67">
        <f>SUM(V:V)</f>
        <v>2</v>
      </c>
    </row>
    <row r="4" spans="1:22" x14ac:dyDescent="0.2">
      <c r="A4" s="240"/>
      <c r="B4" s="240"/>
      <c r="C4" s="240"/>
      <c r="D4" s="240"/>
      <c r="E4" s="240"/>
      <c r="F4" s="241"/>
      <c r="G4" s="98" t="s">
        <v>56</v>
      </c>
      <c r="H4" s="98" t="s">
        <v>57</v>
      </c>
      <c r="I4" s="286" t="s">
        <v>58</v>
      </c>
      <c r="J4" s="286"/>
      <c r="K4" s="286"/>
      <c r="M4" s="54" t="s">
        <v>59</v>
      </c>
    </row>
    <row r="5" spans="1:22" ht="58.5" customHeight="1" x14ac:dyDescent="0.2">
      <c r="A5" s="244" t="s">
        <v>833</v>
      </c>
      <c r="B5" s="245"/>
      <c r="C5" s="245"/>
      <c r="D5" s="245"/>
      <c r="E5" s="245"/>
      <c r="F5" s="246"/>
      <c r="G5" s="97" t="s">
        <v>61</v>
      </c>
      <c r="H5" s="97"/>
      <c r="I5" s="216" t="s">
        <v>834</v>
      </c>
      <c r="J5" s="217"/>
      <c r="K5" s="218"/>
      <c r="M5" s="55" t="str">
        <f>CONCATENATE("(",LEN(I5),")")</f>
        <v>(57)</v>
      </c>
      <c r="N5" s="53" t="str">
        <f>IF(( AND(G5="x",H5="x") ),"(*) Marcar solo un valor: Si o No",IF(AND(H5="x",LEN(I5)=0),"(*) Completar la celda de explicación",
CONCATENATE("(Si/No) Marcar con 'X' solo uno de los campos. (Explicación) Longitud Máxima de ",Explicacion_LongMaximo," caracteres")))</f>
        <v>(Si/No) Marcar con 'X' solo uno de los campos. (Explicación) Longitud Máxima de 1000 caracteres</v>
      </c>
      <c r="S5" s="67">
        <v>121</v>
      </c>
      <c r="V5" s="68">
        <f>IF( AND(G5="",H5=""),0,IF(AND(H5&lt;&gt;"",I5=""),0,1))</f>
        <v>1</v>
      </c>
    </row>
    <row r="6" spans="1:22" ht="33.75" customHeight="1" x14ac:dyDescent="0.2">
      <c r="A6" s="262" t="s">
        <v>835</v>
      </c>
      <c r="B6" s="262"/>
      <c r="C6" s="262"/>
      <c r="D6" s="262"/>
      <c r="E6" s="262"/>
      <c r="F6" s="262"/>
      <c r="G6" s="262"/>
      <c r="H6" s="262"/>
      <c r="I6" s="262"/>
      <c r="J6" s="262"/>
      <c r="K6" s="262"/>
    </row>
    <row r="7" spans="1:22" ht="32.25" customHeight="1" x14ac:dyDescent="0.2">
      <c r="A7" s="253" t="s">
        <v>836</v>
      </c>
      <c r="B7" s="254"/>
      <c r="C7" s="255"/>
      <c r="D7" s="306" t="s">
        <v>837</v>
      </c>
      <c r="E7" s="306"/>
      <c r="F7" s="306"/>
      <c r="G7" s="306"/>
      <c r="H7" s="306"/>
      <c r="I7" s="306" t="s">
        <v>838</v>
      </c>
      <c r="J7" s="306"/>
      <c r="K7" s="306"/>
    </row>
    <row r="8" spans="1:22" ht="12.75" customHeight="1" x14ac:dyDescent="0.2">
      <c r="A8" s="287" t="s">
        <v>839</v>
      </c>
      <c r="B8" s="288"/>
      <c r="C8" s="289"/>
      <c r="D8" s="313"/>
      <c r="E8" s="313"/>
      <c r="F8" s="313"/>
      <c r="G8" s="313"/>
      <c r="H8" s="313"/>
      <c r="I8" s="511"/>
      <c r="J8" s="511"/>
      <c r="K8" s="511"/>
      <c r="S8" s="67">
        <v>320</v>
      </c>
    </row>
    <row r="9" spans="1:22" ht="12.75" customHeight="1" x14ac:dyDescent="0.2">
      <c r="A9" s="296" t="s">
        <v>840</v>
      </c>
      <c r="B9" s="297"/>
      <c r="C9" s="298"/>
      <c r="D9" s="313"/>
      <c r="E9" s="313"/>
      <c r="F9" s="313"/>
      <c r="G9" s="313"/>
      <c r="H9" s="313"/>
      <c r="I9" s="511"/>
      <c r="J9" s="511"/>
      <c r="K9" s="511"/>
      <c r="S9" s="67">
        <v>321</v>
      </c>
    </row>
    <row r="10" spans="1:22" ht="12.75" customHeight="1" x14ac:dyDescent="0.2">
      <c r="A10" s="296" t="s">
        <v>841</v>
      </c>
      <c r="B10" s="297"/>
      <c r="C10" s="298"/>
      <c r="D10" s="313"/>
      <c r="E10" s="313"/>
      <c r="F10" s="313"/>
      <c r="G10" s="313"/>
      <c r="H10" s="313"/>
      <c r="I10" s="511"/>
      <c r="J10" s="511"/>
      <c r="K10" s="511"/>
      <c r="S10" s="67">
        <v>322</v>
      </c>
    </row>
    <row r="11" spans="1:22" ht="12.75" customHeight="1" x14ac:dyDescent="0.2">
      <c r="A11" s="287" t="s">
        <v>842</v>
      </c>
      <c r="B11" s="288"/>
      <c r="C11" s="289"/>
      <c r="D11" s="313">
        <v>1</v>
      </c>
      <c r="E11" s="313"/>
      <c r="F11" s="313"/>
      <c r="G11" s="313"/>
      <c r="H11" s="313"/>
      <c r="I11" s="511">
        <v>99.711943000000005</v>
      </c>
      <c r="J11" s="511"/>
      <c r="K11" s="511"/>
      <c r="S11" s="67">
        <v>323</v>
      </c>
    </row>
    <row r="12" spans="1:22" ht="12.75" customHeight="1" x14ac:dyDescent="0.2">
      <c r="A12" s="287" t="s">
        <v>843</v>
      </c>
      <c r="B12" s="288"/>
      <c r="C12" s="289"/>
      <c r="D12" s="225"/>
      <c r="E12" s="226"/>
      <c r="F12" s="226"/>
      <c r="G12" s="226"/>
      <c r="H12" s="227"/>
      <c r="I12" s="501"/>
      <c r="J12" s="512"/>
      <c r="K12" s="502"/>
      <c r="S12" s="67">
        <v>324</v>
      </c>
    </row>
    <row r="13" spans="1:22" ht="15" x14ac:dyDescent="0.25">
      <c r="A13" s="20"/>
      <c r="B13" s="4"/>
      <c r="C13" s="4"/>
      <c r="D13" s="4"/>
      <c r="E13" s="4"/>
      <c r="F13" s="4"/>
      <c r="G13" s="4"/>
    </row>
    <row r="14" spans="1:22" ht="37.5" customHeight="1" x14ac:dyDescent="0.2">
      <c r="A14" s="253" t="s">
        <v>844</v>
      </c>
      <c r="B14" s="254"/>
      <c r="C14" s="255"/>
      <c r="D14" s="306" t="s">
        <v>837</v>
      </c>
      <c r="E14" s="306"/>
      <c r="F14" s="306"/>
      <c r="G14" s="306"/>
      <c r="H14" s="306"/>
      <c r="I14" s="306" t="s">
        <v>838</v>
      </c>
      <c r="J14" s="306"/>
      <c r="K14" s="306"/>
    </row>
    <row r="15" spans="1:22" ht="12.75" customHeight="1" x14ac:dyDescent="0.2">
      <c r="A15" s="296" t="s">
        <v>839</v>
      </c>
      <c r="B15" s="297"/>
      <c r="C15" s="298"/>
      <c r="D15" s="313"/>
      <c r="E15" s="313"/>
      <c r="F15" s="313"/>
      <c r="G15" s="313"/>
      <c r="H15" s="313"/>
      <c r="I15" s="511"/>
      <c r="J15" s="511"/>
      <c r="K15" s="511"/>
      <c r="S15" s="67">
        <v>325</v>
      </c>
    </row>
    <row r="16" spans="1:22" ht="12.75" customHeight="1" x14ac:dyDescent="0.2">
      <c r="A16" s="296" t="s">
        <v>840</v>
      </c>
      <c r="B16" s="297"/>
      <c r="C16" s="298"/>
      <c r="D16" s="313">
        <v>2524</v>
      </c>
      <c r="E16" s="313"/>
      <c r="F16" s="313"/>
      <c r="G16" s="313"/>
      <c r="H16" s="313"/>
      <c r="I16" s="511">
        <v>0.28805700000000001</v>
      </c>
      <c r="J16" s="511"/>
      <c r="K16" s="511"/>
      <c r="S16" s="67">
        <v>326</v>
      </c>
    </row>
    <row r="17" spans="1:22" ht="12.75" customHeight="1" x14ac:dyDescent="0.2">
      <c r="A17" s="296" t="s">
        <v>841</v>
      </c>
      <c r="B17" s="297"/>
      <c r="C17" s="298"/>
      <c r="D17" s="313"/>
      <c r="E17" s="313"/>
      <c r="F17" s="313"/>
      <c r="G17" s="313"/>
      <c r="H17" s="313"/>
      <c r="I17" s="511"/>
      <c r="J17" s="511"/>
      <c r="K17" s="511"/>
      <c r="S17" s="67">
        <v>327</v>
      </c>
    </row>
    <row r="18" spans="1:22" ht="12.75" customHeight="1" x14ac:dyDescent="0.2">
      <c r="A18" s="287" t="s">
        <v>842</v>
      </c>
      <c r="B18" s="288"/>
      <c r="C18" s="289"/>
      <c r="D18" s="313"/>
      <c r="E18" s="313"/>
      <c r="F18" s="313"/>
      <c r="G18" s="313"/>
      <c r="H18" s="313"/>
      <c r="I18" s="511"/>
      <c r="J18" s="511"/>
      <c r="K18" s="511"/>
      <c r="S18" s="67">
        <v>328</v>
      </c>
    </row>
    <row r="19" spans="1:22" ht="12.75" customHeight="1" x14ac:dyDescent="0.2">
      <c r="A19" s="287" t="s">
        <v>843</v>
      </c>
      <c r="B19" s="288"/>
      <c r="C19" s="289"/>
      <c r="D19" s="313"/>
      <c r="E19" s="313"/>
      <c r="F19" s="313"/>
      <c r="G19" s="313"/>
      <c r="H19" s="313"/>
      <c r="I19" s="511"/>
      <c r="J19" s="511"/>
      <c r="K19" s="511"/>
      <c r="S19" s="67">
        <v>329</v>
      </c>
    </row>
    <row r="20" spans="1:22" ht="15" customHeight="1" x14ac:dyDescent="0.2">
      <c r="A20" s="513"/>
      <c r="B20" s="513"/>
      <c r="C20" s="513"/>
      <c r="D20" s="513"/>
      <c r="E20" s="513"/>
      <c r="F20" s="513"/>
      <c r="G20" s="513"/>
      <c r="H20" s="513"/>
      <c r="I20" s="513"/>
      <c r="J20" s="513"/>
      <c r="K20" s="513"/>
    </row>
    <row r="21" spans="1:22" ht="30.75" customHeight="1" x14ac:dyDescent="0.2">
      <c r="A21" s="253" t="s">
        <v>845</v>
      </c>
      <c r="B21" s="254"/>
      <c r="C21" s="255"/>
      <c r="D21" s="306" t="s">
        <v>837</v>
      </c>
      <c r="E21" s="306"/>
      <c r="F21" s="306"/>
      <c r="G21" s="306"/>
      <c r="H21" s="306"/>
      <c r="I21" s="306" t="s">
        <v>838</v>
      </c>
      <c r="J21" s="306"/>
      <c r="K21" s="306"/>
    </row>
    <row r="22" spans="1:22" ht="12.75" customHeight="1" x14ac:dyDescent="0.2">
      <c r="A22" s="287" t="s">
        <v>839</v>
      </c>
      <c r="B22" s="288"/>
      <c r="C22" s="289"/>
      <c r="D22" s="313"/>
      <c r="E22" s="313"/>
      <c r="F22" s="313"/>
      <c r="G22" s="313"/>
      <c r="H22" s="313"/>
      <c r="I22" s="511"/>
      <c r="J22" s="511"/>
      <c r="K22" s="511"/>
      <c r="S22" s="67">
        <v>330</v>
      </c>
    </row>
    <row r="23" spans="1:22" ht="12.75" customHeight="1" x14ac:dyDescent="0.2">
      <c r="A23" s="296" t="s">
        <v>840</v>
      </c>
      <c r="B23" s="297"/>
      <c r="C23" s="298"/>
      <c r="D23" s="313"/>
      <c r="E23" s="313"/>
      <c r="F23" s="313"/>
      <c r="G23" s="313"/>
      <c r="H23" s="313"/>
      <c r="I23" s="511"/>
      <c r="J23" s="511"/>
      <c r="K23" s="511"/>
      <c r="S23" s="67">
        <v>331</v>
      </c>
    </row>
    <row r="24" spans="1:22" ht="12.75" customHeight="1" x14ac:dyDescent="0.2">
      <c r="A24" s="296" t="s">
        <v>841</v>
      </c>
      <c r="B24" s="297"/>
      <c r="C24" s="298"/>
      <c r="D24" s="313"/>
      <c r="E24" s="313"/>
      <c r="F24" s="313"/>
      <c r="G24" s="313"/>
      <c r="H24" s="313"/>
      <c r="I24" s="511"/>
      <c r="J24" s="511"/>
      <c r="K24" s="511"/>
      <c r="S24" s="67">
        <v>332</v>
      </c>
    </row>
    <row r="25" spans="1:22" ht="12.75" customHeight="1" x14ac:dyDescent="0.2">
      <c r="A25" s="287" t="s">
        <v>842</v>
      </c>
      <c r="B25" s="288"/>
      <c r="C25" s="289"/>
      <c r="D25" s="313"/>
      <c r="E25" s="313"/>
      <c r="F25" s="313"/>
      <c r="G25" s="313"/>
      <c r="H25" s="313"/>
      <c r="I25" s="511"/>
      <c r="J25" s="511"/>
      <c r="K25" s="511"/>
      <c r="S25" s="67">
        <v>333</v>
      </c>
    </row>
    <row r="26" spans="1:22" ht="12.75" customHeight="1" x14ac:dyDescent="0.2">
      <c r="A26" s="287" t="s">
        <v>843</v>
      </c>
      <c r="B26" s="288"/>
      <c r="C26" s="289"/>
      <c r="D26" s="313"/>
      <c r="E26" s="313"/>
      <c r="F26" s="313"/>
      <c r="G26" s="313"/>
      <c r="H26" s="313"/>
      <c r="I26" s="511"/>
      <c r="J26" s="511"/>
      <c r="K26" s="511"/>
      <c r="S26" s="67">
        <v>334</v>
      </c>
    </row>
    <row r="27" spans="1:22" ht="15" x14ac:dyDescent="0.25">
      <c r="A27" s="514"/>
      <c r="B27" s="514"/>
      <c r="C27" s="514"/>
      <c r="D27" s="514"/>
      <c r="E27" s="514"/>
      <c r="F27" s="514"/>
      <c r="G27" s="514"/>
      <c r="H27" s="514"/>
      <c r="I27" s="514"/>
      <c r="J27" s="514"/>
      <c r="K27" s="514"/>
    </row>
    <row r="28" spans="1:22" ht="15" customHeight="1" x14ac:dyDescent="0.2">
      <c r="A28" s="321" t="s">
        <v>846</v>
      </c>
      <c r="B28" s="321"/>
      <c r="C28" s="321"/>
      <c r="D28" s="321"/>
      <c r="E28" s="321"/>
      <c r="F28" s="321"/>
      <c r="G28" s="321"/>
      <c r="H28" s="515"/>
      <c r="I28" s="437"/>
      <c r="J28" s="439"/>
      <c r="S28" s="67">
        <v>335</v>
      </c>
    </row>
    <row r="29" spans="1:22" ht="15" x14ac:dyDescent="0.25">
      <c r="A29" s="482"/>
      <c r="B29" s="482"/>
      <c r="C29" s="482"/>
      <c r="D29" s="482"/>
      <c r="E29" s="482"/>
      <c r="F29" s="482"/>
      <c r="G29" s="482"/>
      <c r="H29" s="482"/>
      <c r="I29" s="482"/>
      <c r="J29" s="482"/>
      <c r="K29" s="482"/>
    </row>
    <row r="30" spans="1:22" x14ac:dyDescent="0.2">
      <c r="A30" s="261" t="s">
        <v>847</v>
      </c>
      <c r="B30" s="261"/>
      <c r="C30" s="261"/>
      <c r="D30" s="261"/>
      <c r="E30" s="261"/>
      <c r="F30" s="261"/>
      <c r="G30" s="261"/>
      <c r="H30" s="261"/>
      <c r="I30" s="261"/>
      <c r="J30" s="261"/>
      <c r="K30" s="261"/>
    </row>
    <row r="31" spans="1:22" x14ac:dyDescent="0.2">
      <c r="A31" s="240"/>
      <c r="B31" s="240"/>
      <c r="C31" s="240"/>
      <c r="D31" s="240"/>
      <c r="E31" s="240"/>
      <c r="F31" s="241"/>
      <c r="G31" s="98" t="s">
        <v>56</v>
      </c>
      <c r="H31" s="98" t="s">
        <v>57</v>
      </c>
      <c r="I31" s="286" t="s">
        <v>58</v>
      </c>
      <c r="J31" s="286"/>
      <c r="K31" s="286"/>
      <c r="M31" s="54" t="s">
        <v>59</v>
      </c>
    </row>
    <row r="32" spans="1:22" ht="45.75" customHeight="1" x14ac:dyDescent="0.2">
      <c r="A32" s="247" t="s">
        <v>848</v>
      </c>
      <c r="B32" s="248"/>
      <c r="C32" s="248"/>
      <c r="D32" s="248"/>
      <c r="E32" s="248"/>
      <c r="F32" s="249"/>
      <c r="G32" s="97"/>
      <c r="H32" s="97" t="s">
        <v>61</v>
      </c>
      <c r="I32" s="216" t="s">
        <v>849</v>
      </c>
      <c r="J32" s="217"/>
      <c r="K32" s="218"/>
      <c r="M32" s="55" t="str">
        <f>CONCATENATE("(",LEN(I32),")")</f>
        <v>(9)</v>
      </c>
      <c r="N32" s="53" t="str">
        <f>IF(( AND(G32="x",H32="x") ),"(*) Marcar solo un valor: Si o No",IF(AND(H32="x",LEN(I32)=0),"(*) Completar la celda de explicación",
CONCATENATE("(Si/No) Marcar con 'X' solo uno de los campos. (Explicación) Longitud Máxima de ",Explicacion_LongMaximo," caracteres")))</f>
        <v>(Si/No) Marcar con 'X' solo uno de los campos. (Explicación) Longitud Máxima de 1000 caracteres</v>
      </c>
      <c r="S32" s="67">
        <v>122</v>
      </c>
      <c r="V32" s="68">
        <f>IF( AND(G32="",H32=""),0,IF(AND(H32&lt;&gt;"",I32=""),0,1))</f>
        <v>1</v>
      </c>
    </row>
    <row r="33" spans="1:19" ht="34.5" customHeight="1" x14ac:dyDescent="0.25">
      <c r="A33" s="263" t="s">
        <v>850</v>
      </c>
      <c r="B33" s="263"/>
      <c r="C33" s="263"/>
      <c r="D33" s="263"/>
      <c r="E33" s="263"/>
      <c r="F33" s="263"/>
      <c r="G33" s="263"/>
      <c r="H33" s="263"/>
      <c r="I33" s="263"/>
      <c r="J33" s="263"/>
      <c r="K33" s="263"/>
      <c r="M33"/>
    </row>
    <row r="34" spans="1:19" x14ac:dyDescent="0.2">
      <c r="B34" s="308" t="s">
        <v>851</v>
      </c>
      <c r="C34" s="308"/>
      <c r="D34" s="308"/>
      <c r="E34" s="308"/>
      <c r="F34" s="308"/>
      <c r="G34" s="308"/>
      <c r="H34" s="308"/>
      <c r="I34" s="308"/>
      <c r="J34" s="336"/>
      <c r="K34" s="338"/>
      <c r="S34" s="67">
        <v>337</v>
      </c>
    </row>
    <row r="35" spans="1:19" x14ac:dyDescent="0.2">
      <c r="B35" s="309" t="s">
        <v>852</v>
      </c>
      <c r="C35" s="309"/>
      <c r="D35" s="309"/>
      <c r="E35" s="309"/>
      <c r="F35" s="309"/>
      <c r="G35" s="309"/>
      <c r="H35" s="309"/>
      <c r="I35" s="309"/>
      <c r="J35" s="336"/>
      <c r="K35" s="338"/>
      <c r="S35" s="67">
        <v>338</v>
      </c>
    </row>
    <row r="36" spans="1:19" x14ac:dyDescent="0.2">
      <c r="B36" s="308" t="s">
        <v>853</v>
      </c>
      <c r="C36" s="308"/>
      <c r="D36" s="308"/>
      <c r="E36" s="308"/>
      <c r="F36" s="308"/>
      <c r="G36" s="308"/>
      <c r="H36" s="308"/>
      <c r="I36" s="308"/>
      <c r="J36" s="336"/>
      <c r="K36" s="338"/>
      <c r="S36" s="67">
        <v>339</v>
      </c>
    </row>
    <row r="37" spans="1:19" x14ac:dyDescent="0.2">
      <c r="B37" s="308" t="s">
        <v>854</v>
      </c>
      <c r="C37" s="308"/>
      <c r="D37" s="308"/>
      <c r="E37" s="308"/>
      <c r="F37" s="308"/>
      <c r="G37" s="308"/>
      <c r="H37" s="308"/>
      <c r="I37" s="308"/>
      <c r="J37" s="336"/>
      <c r="K37" s="338"/>
      <c r="S37" s="67">
        <v>340</v>
      </c>
    </row>
    <row r="38" spans="1:19" ht="15.75" customHeight="1" x14ac:dyDescent="0.2">
      <c r="B38" s="37" t="s">
        <v>855</v>
      </c>
      <c r="C38" s="216"/>
      <c r="D38" s="217"/>
      <c r="E38" s="217"/>
      <c r="F38" s="217"/>
      <c r="G38" s="217"/>
      <c r="H38" s="217"/>
      <c r="I38" s="217"/>
      <c r="J38" s="217"/>
      <c r="K38" s="218"/>
      <c r="S38" s="67">
        <v>341</v>
      </c>
    </row>
    <row r="39" spans="1:19" ht="15" x14ac:dyDescent="0.25">
      <c r="A39" s="25"/>
      <c r="B39" s="25"/>
      <c r="C39" s="25"/>
      <c r="D39" s="25"/>
      <c r="E39" s="25"/>
      <c r="F39" s="25"/>
      <c r="G39" s="4"/>
    </row>
    <row r="40" spans="1:19" ht="15" x14ac:dyDescent="0.25">
      <c r="A40" s="13"/>
      <c r="B40" s="4"/>
      <c r="C40" s="4"/>
      <c r="D40" s="4"/>
      <c r="E40" s="4"/>
      <c r="F40" s="4"/>
      <c r="G40" s="4"/>
    </row>
  </sheetData>
  <sheetProtection algorithmName="SHA-512" hashValue="8bVzgGZRr4b/585yEVbQgPUBHMLA9jn1juKWnBlihonnOP6CpI3xUVvk0Wjy6WL53T5oPgcar36/6Pdo4dTqoA==" saltValue="6EM0lcYKfJaobEvybLmkDQ==" spinCount="100000" sheet="1" objects="1" scenarios="1" formatRows="0"/>
  <mergeCells count="81">
    <mergeCell ref="A1:K1"/>
    <mergeCell ref="A4:F4"/>
    <mergeCell ref="A20:K20"/>
    <mergeCell ref="A27:K27"/>
    <mergeCell ref="A28:H28"/>
    <mergeCell ref="A3:K3"/>
    <mergeCell ref="I28:J28"/>
    <mergeCell ref="I22:K22"/>
    <mergeCell ref="I23:K23"/>
    <mergeCell ref="I24:K24"/>
    <mergeCell ref="I25:K25"/>
    <mergeCell ref="I26:K26"/>
    <mergeCell ref="D22:H22"/>
    <mergeCell ref="D23:H23"/>
    <mergeCell ref="D24:H24"/>
    <mergeCell ref="D25:H25"/>
    <mergeCell ref="A32:F32"/>
    <mergeCell ref="I31:K31"/>
    <mergeCell ref="I32:K32"/>
    <mergeCell ref="A29:K29"/>
    <mergeCell ref="C38:K38"/>
    <mergeCell ref="J34:K34"/>
    <mergeCell ref="J35:K35"/>
    <mergeCell ref="J36:K36"/>
    <mergeCell ref="J37:K37"/>
    <mergeCell ref="A33:K33"/>
    <mergeCell ref="B34:I34"/>
    <mergeCell ref="B35:I35"/>
    <mergeCell ref="B36:I36"/>
    <mergeCell ref="B37:I37"/>
    <mergeCell ref="A30:K30"/>
    <mergeCell ref="A31:F31"/>
    <mergeCell ref="D26:H26"/>
    <mergeCell ref="A22:C22"/>
    <mergeCell ref="A23:C23"/>
    <mergeCell ref="A24:C24"/>
    <mergeCell ref="A25:C25"/>
    <mergeCell ref="A26:C26"/>
    <mergeCell ref="I17:K17"/>
    <mergeCell ref="I18:K18"/>
    <mergeCell ref="I19:K19"/>
    <mergeCell ref="D21:H21"/>
    <mergeCell ref="I21:K21"/>
    <mergeCell ref="A17:C17"/>
    <mergeCell ref="A18:C18"/>
    <mergeCell ref="A19:C19"/>
    <mergeCell ref="A21:C21"/>
    <mergeCell ref="D15:H15"/>
    <mergeCell ref="D16:H16"/>
    <mergeCell ref="D17:H17"/>
    <mergeCell ref="D18:H18"/>
    <mergeCell ref="D19:H19"/>
    <mergeCell ref="A15:C15"/>
    <mergeCell ref="A16:C16"/>
    <mergeCell ref="D14:H14"/>
    <mergeCell ref="I14:K14"/>
    <mergeCell ref="I15:K15"/>
    <mergeCell ref="I16:K16"/>
    <mergeCell ref="A14:C14"/>
    <mergeCell ref="I8:K8"/>
    <mergeCell ref="I9:K9"/>
    <mergeCell ref="I10:K10"/>
    <mergeCell ref="I11:K11"/>
    <mergeCell ref="I12:K12"/>
    <mergeCell ref="D8:H8"/>
    <mergeCell ref="D9:H9"/>
    <mergeCell ref="D10:H10"/>
    <mergeCell ref="D11:H11"/>
    <mergeCell ref="D12:H12"/>
    <mergeCell ref="A8:C8"/>
    <mergeCell ref="A9:C9"/>
    <mergeCell ref="A10:C10"/>
    <mergeCell ref="A11:C11"/>
    <mergeCell ref="A12:C12"/>
    <mergeCell ref="I4:K4"/>
    <mergeCell ref="I5:K5"/>
    <mergeCell ref="A6:K6"/>
    <mergeCell ref="D7:H7"/>
    <mergeCell ref="I7:K7"/>
    <mergeCell ref="A7:C7"/>
    <mergeCell ref="A5:F5"/>
  </mergeCells>
  <dataValidations count="3">
    <dataValidation type="textLength" allowBlank="1" showErrorMessage="1" error="Cantidad de caracteres NO valido." sqref="I5:K5 I32:K32" xr:uid="{00000000-0002-0000-1F00-000000000000}">
      <formula1>Explicacion_LongMinimo</formula1>
      <formula2>Explicacion_LongMaximo</formula2>
    </dataValidation>
    <dataValidation type="custom" allowBlank="1" showDropDown="1" showInputMessage="1" showErrorMessage="1" error="Valor NO Válido." prompt="Ingrese &quot;X&quot;" sqref="G5:H5 G32:H32 J34:J37" xr:uid="{00000000-0002-0000-1F00-000001000000}">
      <formula1>COUNTIF(Respuesta_SINO,TRIM(CELL("contents")))=1</formula1>
    </dataValidation>
    <dataValidation type="decimal" allowBlank="1" showInputMessage="1" showErrorMessage="1" error="Valor NO Válido" prompt="Ingrese Número" sqref="D8:K11 D15:K18 I28:J28 D22:K25 D26:H26" xr:uid="{00000000-0002-0000-1F00-000002000000}">
      <formula1>Decimal2_Minimo</formula1>
      <formula2>Decimal2_Maximo</formula2>
    </dataValidation>
  </dataValidations>
  <hyperlinks>
    <hyperlink ref="N3" location="Principal!A1" display="Volver al Indice" xr:uid="{00000000-0004-0000-1F00-000000000000}"/>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V29"/>
  <sheetViews>
    <sheetView zoomScale="85" zoomScaleNormal="85" workbookViewId="0">
      <selection activeCell="A6" sqref="A6:I6"/>
    </sheetView>
  </sheetViews>
  <sheetFormatPr baseColWidth="10" defaultColWidth="11.42578125" defaultRowHeight="12.75" x14ac:dyDescent="0.2"/>
  <cols>
    <col min="1" max="1" width="4" style="1" customWidth="1"/>
    <col min="2" max="2" width="13.42578125" style="1" customWidth="1"/>
    <col min="3" max="3" width="8.5703125" style="1" customWidth="1"/>
    <col min="4" max="4" width="4.42578125" style="1" customWidth="1"/>
    <col min="5" max="5" width="13.5703125" style="1" customWidth="1"/>
    <col min="6" max="6" width="9.5703125" style="1" customWidth="1"/>
    <col min="7" max="7" width="8.85546875" style="1" customWidth="1"/>
    <col min="8" max="8" width="5.140625" style="1" customWidth="1"/>
    <col min="9" max="9" width="25.5703125" style="1" customWidth="1"/>
    <col min="10" max="10" width="1.140625" style="1" customWidth="1"/>
    <col min="11" max="11" width="5.42578125" style="1" bestFit="1" customWidth="1"/>
    <col min="12" max="12" width="46.5703125" style="1" customWidth="1"/>
    <col min="13" max="16" width="4" style="1" customWidth="1"/>
    <col min="17" max="18" width="3.85546875" style="1" customWidth="1"/>
    <col min="19" max="19" width="5" style="67" customWidth="1"/>
    <col min="20" max="21" width="3.5703125" style="67" customWidth="1"/>
    <col min="22" max="22" width="2.85546875" style="67" customWidth="1"/>
    <col min="23" max="16384" width="11.42578125" style="1"/>
  </cols>
  <sheetData>
    <row r="1" spans="1:22" ht="15" x14ac:dyDescent="0.2">
      <c r="A1" s="270" t="s">
        <v>46</v>
      </c>
      <c r="B1" s="270"/>
      <c r="C1" s="270"/>
      <c r="D1" s="270"/>
      <c r="E1" s="270"/>
      <c r="F1" s="270"/>
      <c r="G1" s="270"/>
      <c r="H1" s="270"/>
      <c r="I1" s="270"/>
      <c r="L1" s="93" t="str">
        <f>'28'!A1</f>
        <v>PILAR V: Transparencia de la Información</v>
      </c>
      <c r="U1" s="67">
        <v>1</v>
      </c>
    </row>
    <row r="2" spans="1:22" hidden="1" x14ac:dyDescent="0.2">
      <c r="A2" s="71" t="s">
        <v>2</v>
      </c>
      <c r="B2" s="71" t="s">
        <v>2</v>
      </c>
      <c r="C2" s="71" t="s">
        <v>2</v>
      </c>
      <c r="D2" s="71" t="s">
        <v>2</v>
      </c>
      <c r="E2" s="71" t="s">
        <v>2</v>
      </c>
      <c r="F2" s="71" t="s">
        <v>2</v>
      </c>
      <c r="G2" s="71" t="s">
        <v>2</v>
      </c>
      <c r="H2" s="71" t="s">
        <v>2</v>
      </c>
      <c r="I2" s="71" t="s">
        <v>2</v>
      </c>
      <c r="J2" s="71" t="s">
        <v>2</v>
      </c>
      <c r="K2" s="71" t="s">
        <v>2</v>
      </c>
      <c r="L2" s="71" t="s">
        <v>2</v>
      </c>
      <c r="M2" s="71" t="s">
        <v>2</v>
      </c>
      <c r="N2" s="71" t="s">
        <v>2</v>
      </c>
    </row>
    <row r="3" spans="1:22" ht="15" customHeight="1" x14ac:dyDescent="0.2">
      <c r="A3" s="261" t="s">
        <v>856</v>
      </c>
      <c r="B3" s="261"/>
      <c r="C3" s="261"/>
      <c r="D3" s="261"/>
      <c r="E3" s="261"/>
      <c r="F3" s="261"/>
      <c r="G3" s="261"/>
      <c r="H3" s="261"/>
      <c r="I3" s="261"/>
      <c r="L3" s="92" t="s">
        <v>53</v>
      </c>
      <c r="U3" s="67">
        <f>SUM(V:V)</f>
        <v>1</v>
      </c>
    </row>
    <row r="4" spans="1:22" x14ac:dyDescent="0.2">
      <c r="A4" s="240"/>
      <c r="B4" s="240"/>
      <c r="C4" s="240"/>
      <c r="D4" s="240"/>
      <c r="E4" s="241"/>
      <c r="F4" s="98" t="s">
        <v>56</v>
      </c>
      <c r="G4" s="98" t="s">
        <v>57</v>
      </c>
      <c r="H4" s="286" t="s">
        <v>58</v>
      </c>
      <c r="I4" s="286"/>
      <c r="K4" s="54" t="s">
        <v>59</v>
      </c>
    </row>
    <row r="5" spans="1:22" ht="91.5" customHeight="1" x14ac:dyDescent="0.2">
      <c r="A5" s="299" t="s">
        <v>857</v>
      </c>
      <c r="B5" s="299"/>
      <c r="C5" s="299"/>
      <c r="D5" s="299"/>
      <c r="E5" s="299"/>
      <c r="F5" s="97" t="s">
        <v>61</v>
      </c>
      <c r="G5" s="97"/>
      <c r="H5" s="216" t="s">
        <v>858</v>
      </c>
      <c r="I5" s="218"/>
      <c r="K5" s="55" t="str">
        <f>CONCATENATE("(",LEN(H5),")")</f>
        <v>(129)</v>
      </c>
      <c r="L5" s="53"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67">
        <v>123</v>
      </c>
      <c r="V5" s="68">
        <f>IF( AND(F5="",G5=""),0,IF(AND(G5&lt;&gt;"",H5=""),0,1))</f>
        <v>1</v>
      </c>
    </row>
    <row r="6" spans="1:22" ht="32.450000000000003" customHeight="1" x14ac:dyDescent="0.25">
      <c r="A6" s="356" t="s">
        <v>859</v>
      </c>
      <c r="B6" s="356"/>
      <c r="C6" s="356"/>
      <c r="D6" s="356"/>
      <c r="E6" s="356"/>
      <c r="F6" s="356"/>
      <c r="G6" s="356"/>
      <c r="H6" s="356"/>
      <c r="I6" s="356"/>
      <c r="K6"/>
      <c r="L6" s="53"/>
      <c r="V6" s="68"/>
    </row>
    <row r="7" spans="1:22" ht="26.1" customHeight="1" x14ac:dyDescent="0.2">
      <c r="A7" s="159"/>
      <c r="B7" s="334" t="s">
        <v>398</v>
      </c>
      <c r="C7" s="334"/>
      <c r="D7" s="334"/>
      <c r="E7" s="334"/>
      <c r="F7" s="334" t="s">
        <v>146</v>
      </c>
      <c r="G7" s="334"/>
      <c r="H7" s="334" t="s">
        <v>860</v>
      </c>
      <c r="I7" s="334"/>
      <c r="K7" s="58" t="s">
        <v>78</v>
      </c>
      <c r="L7" s="62" t="s">
        <v>79</v>
      </c>
      <c r="S7" s="67">
        <v>765</v>
      </c>
      <c r="V7" s="68"/>
    </row>
    <row r="8" spans="1:22" ht="17.100000000000001" customHeight="1" x14ac:dyDescent="0.2">
      <c r="A8" s="115"/>
      <c r="B8" s="443"/>
      <c r="C8" s="443"/>
      <c r="D8" s="443"/>
      <c r="E8" s="443"/>
      <c r="F8" s="516"/>
      <c r="G8" s="517"/>
      <c r="H8" s="468"/>
      <c r="I8" s="468"/>
      <c r="K8" s="55"/>
      <c r="L8" s="53"/>
      <c r="V8" s="68"/>
    </row>
    <row r="9" spans="1:22" ht="15.6" customHeight="1" x14ac:dyDescent="0.2">
      <c r="A9" s="115"/>
      <c r="B9" s="468"/>
      <c r="C9" s="468"/>
      <c r="D9" s="468"/>
      <c r="E9" s="468"/>
      <c r="F9" s="516"/>
      <c r="G9" s="517"/>
      <c r="H9" s="468"/>
      <c r="I9" s="468"/>
      <c r="K9" s="55"/>
      <c r="L9" s="53"/>
      <c r="V9" s="68"/>
    </row>
    <row r="10" spans="1:22" ht="30" customHeight="1" x14ac:dyDescent="0.25">
      <c r="A10" s="263" t="s">
        <v>861</v>
      </c>
      <c r="B10" s="263"/>
      <c r="C10" s="263"/>
      <c r="D10" s="263"/>
      <c r="E10" s="263"/>
      <c r="F10" s="263"/>
      <c r="G10" s="263"/>
      <c r="H10" s="263"/>
      <c r="I10" s="263"/>
      <c r="K10" s="63" t="s">
        <v>84</v>
      </c>
      <c r="L10" s="61" t="s">
        <v>85</v>
      </c>
      <c r="M10"/>
      <c r="S10" s="67">
        <v>0</v>
      </c>
      <c r="V10" s="68"/>
    </row>
    <row r="11" spans="1:22" x14ac:dyDescent="0.2">
      <c r="A11" s="115"/>
      <c r="B11" s="309" t="s">
        <v>692</v>
      </c>
      <c r="C11" s="309"/>
      <c r="D11" s="309"/>
      <c r="E11" s="309"/>
      <c r="F11" s="97" t="s">
        <v>61</v>
      </c>
      <c r="G11" s="115"/>
      <c r="H11" s="115"/>
      <c r="I11" s="115"/>
      <c r="K11" s="55"/>
      <c r="L11" s="53"/>
      <c r="S11" s="67">
        <v>766</v>
      </c>
      <c r="V11" s="68"/>
    </row>
    <row r="12" spans="1:22" x14ac:dyDescent="0.2">
      <c r="A12" s="115"/>
      <c r="B12" s="309" t="s">
        <v>862</v>
      </c>
      <c r="C12" s="309"/>
      <c r="D12" s="309"/>
      <c r="E12" s="309"/>
      <c r="F12" s="97"/>
      <c r="G12" s="115"/>
      <c r="H12" s="115"/>
      <c r="I12" s="115"/>
      <c r="K12" s="55"/>
      <c r="L12" s="53"/>
      <c r="S12" s="67">
        <v>767</v>
      </c>
      <c r="V12" s="68"/>
    </row>
    <row r="13" spans="1:22" x14ac:dyDescent="0.2">
      <c r="A13" s="115"/>
      <c r="B13" s="309" t="s">
        <v>543</v>
      </c>
      <c r="C13" s="309"/>
      <c r="D13" s="309"/>
      <c r="E13" s="309"/>
      <c r="F13" s="97"/>
      <c r="G13" s="115"/>
      <c r="H13" s="115"/>
      <c r="I13" s="115"/>
      <c r="K13" s="55"/>
      <c r="L13" s="53"/>
      <c r="S13" s="67">
        <v>768</v>
      </c>
      <c r="V13" s="68"/>
    </row>
    <row r="14" spans="1:22" x14ac:dyDescent="0.2">
      <c r="A14" s="115"/>
      <c r="B14" s="296" t="s">
        <v>539</v>
      </c>
      <c r="C14" s="297"/>
      <c r="D14" s="297"/>
      <c r="E14" s="298"/>
      <c r="F14" s="97"/>
      <c r="G14" s="115"/>
      <c r="H14" s="115"/>
      <c r="I14" s="115"/>
      <c r="K14" s="55"/>
      <c r="L14" s="53"/>
      <c r="S14" s="67">
        <v>769</v>
      </c>
      <c r="V14" s="68"/>
    </row>
    <row r="15" spans="1:22" x14ac:dyDescent="0.2">
      <c r="A15" s="115"/>
      <c r="B15" s="296" t="s">
        <v>863</v>
      </c>
      <c r="C15" s="297"/>
      <c r="D15" s="297"/>
      <c r="E15" s="298"/>
      <c r="F15" s="97"/>
      <c r="G15" s="115"/>
      <c r="H15" s="115"/>
      <c r="I15" s="115"/>
      <c r="K15" s="55"/>
      <c r="L15" s="53"/>
      <c r="S15" s="67">
        <v>770</v>
      </c>
      <c r="V15" s="68"/>
    </row>
    <row r="16" spans="1:22" ht="13.35" customHeight="1" x14ac:dyDescent="0.2">
      <c r="A16" s="115"/>
      <c r="B16" s="296" t="s">
        <v>864</v>
      </c>
      <c r="C16" s="297"/>
      <c r="D16" s="297"/>
      <c r="E16" s="298"/>
      <c r="F16" s="97"/>
      <c r="G16" s="115"/>
      <c r="H16" s="115"/>
      <c r="I16" s="115"/>
      <c r="K16" s="55"/>
      <c r="L16" s="53"/>
      <c r="S16" s="67">
        <v>771</v>
      </c>
      <c r="V16" s="68"/>
    </row>
    <row r="17" spans="1:22" ht="26.25" customHeight="1" x14ac:dyDescent="0.2">
      <c r="A17" s="115"/>
      <c r="B17" s="309" t="s">
        <v>865</v>
      </c>
      <c r="C17" s="309"/>
      <c r="D17" s="309"/>
      <c r="E17" s="309"/>
      <c r="F17" s="216" t="s">
        <v>866</v>
      </c>
      <c r="G17" s="218"/>
      <c r="H17" s="115"/>
      <c r="I17" s="115"/>
      <c r="K17" s="55"/>
      <c r="L17" s="53"/>
      <c r="S17" s="67">
        <v>772</v>
      </c>
      <c r="V17" s="68"/>
    </row>
    <row r="18" spans="1:22" ht="35.25" customHeight="1" x14ac:dyDescent="0.25">
      <c r="A18" s="263" t="s">
        <v>867</v>
      </c>
      <c r="B18" s="263"/>
      <c r="C18" s="263"/>
      <c r="D18" s="263"/>
      <c r="E18" s="263"/>
      <c r="F18" s="263"/>
      <c r="G18" s="263"/>
      <c r="H18" s="263"/>
      <c r="I18" s="263"/>
      <c r="K18"/>
    </row>
    <row r="19" spans="1:22" ht="19.350000000000001" customHeight="1" x14ac:dyDescent="0.2">
      <c r="A19" s="23"/>
      <c r="B19" s="23"/>
      <c r="C19" s="23"/>
      <c r="D19" s="23"/>
      <c r="E19" s="23"/>
      <c r="F19" s="98" t="s">
        <v>56</v>
      </c>
      <c r="G19" s="98" t="s">
        <v>57</v>
      </c>
      <c r="H19" s="23"/>
      <c r="I19" s="23"/>
    </row>
    <row r="20" spans="1:22" ht="17.100000000000001" customHeight="1" x14ac:dyDescent="0.2">
      <c r="A20" s="23"/>
      <c r="B20" s="309" t="s">
        <v>868</v>
      </c>
      <c r="C20" s="309"/>
      <c r="D20" s="309"/>
      <c r="E20" s="309"/>
      <c r="F20" s="158" t="s">
        <v>61</v>
      </c>
      <c r="G20" s="158"/>
      <c r="H20" s="23"/>
      <c r="I20" s="23"/>
      <c r="L20" s="41" t="str">
        <f>IF(( AND(F20="x",G20="x") ),"(*) Marcar solo un valor: Si o No","")</f>
        <v/>
      </c>
      <c r="S20" s="67">
        <v>773</v>
      </c>
    </row>
    <row r="21" spans="1:22" ht="17.100000000000001" customHeight="1" x14ac:dyDescent="0.2">
      <c r="A21" s="23"/>
      <c r="B21" s="309" t="s">
        <v>869</v>
      </c>
      <c r="C21" s="309"/>
      <c r="D21" s="309"/>
      <c r="E21" s="309"/>
      <c r="F21" s="158" t="s">
        <v>61</v>
      </c>
      <c r="G21" s="158"/>
      <c r="H21" s="23"/>
      <c r="I21" s="23"/>
      <c r="L21" s="41" t="str">
        <f>IF(( AND(F21="x",G21="x") ),"(*) Marcar solo un valor: Si o No","")</f>
        <v/>
      </c>
      <c r="S21" s="67">
        <v>774</v>
      </c>
    </row>
    <row r="22" spans="1:22" ht="20.25" customHeight="1" x14ac:dyDescent="0.25">
      <c r="B22" s="263" t="s">
        <v>870</v>
      </c>
      <c r="C22" s="263"/>
      <c r="D22" s="263"/>
      <c r="E22" s="263"/>
      <c r="F22" s="263"/>
      <c r="G22" s="263"/>
      <c r="H22" s="263"/>
      <c r="I22" s="263"/>
      <c r="K22"/>
    </row>
    <row r="23" spans="1:22" ht="15" x14ac:dyDescent="0.25">
      <c r="A23" s="20"/>
      <c r="B23" s="4"/>
      <c r="C23" s="4"/>
      <c r="D23" s="4"/>
    </row>
    <row r="24" spans="1:22" ht="28.35" customHeight="1" x14ac:dyDescent="0.2">
      <c r="B24" s="23"/>
      <c r="C24" s="23"/>
      <c r="D24" s="23"/>
      <c r="E24" s="23"/>
      <c r="F24" s="160" t="s">
        <v>868</v>
      </c>
      <c r="G24" s="160" t="s">
        <v>869</v>
      </c>
    </row>
    <row r="25" spans="1:22" x14ac:dyDescent="0.2">
      <c r="B25" s="309" t="s">
        <v>871</v>
      </c>
      <c r="C25" s="309"/>
      <c r="D25" s="309"/>
      <c r="E25" s="309"/>
      <c r="F25" s="97" t="s">
        <v>61</v>
      </c>
      <c r="G25" s="97" t="s">
        <v>61</v>
      </c>
      <c r="S25" s="67">
        <v>775</v>
      </c>
    </row>
    <row r="26" spans="1:22" x14ac:dyDescent="0.2">
      <c r="B26" s="309" t="s">
        <v>119</v>
      </c>
      <c r="C26" s="309"/>
      <c r="D26" s="309"/>
      <c r="E26" s="309"/>
      <c r="F26" s="97"/>
      <c r="G26" s="97"/>
      <c r="S26" s="67">
        <v>776</v>
      </c>
    </row>
    <row r="27" spans="1:22" x14ac:dyDescent="0.2">
      <c r="B27" s="309" t="s">
        <v>872</v>
      </c>
      <c r="C27" s="309"/>
      <c r="D27" s="309"/>
      <c r="E27" s="309"/>
      <c r="F27" s="97"/>
      <c r="G27" s="97"/>
      <c r="S27" s="67">
        <v>777</v>
      </c>
    </row>
    <row r="28" spans="1:22" ht="25.35" customHeight="1" x14ac:dyDescent="0.2">
      <c r="B28" s="309" t="s">
        <v>873</v>
      </c>
      <c r="C28" s="309"/>
      <c r="D28" s="309"/>
      <c r="E28" s="309"/>
      <c r="F28" s="97"/>
      <c r="G28" s="97"/>
      <c r="S28" s="67">
        <v>778</v>
      </c>
    </row>
    <row r="29" spans="1:22" x14ac:dyDescent="0.2">
      <c r="B29" s="309" t="s">
        <v>865</v>
      </c>
      <c r="C29" s="309"/>
      <c r="D29" s="309"/>
      <c r="E29" s="309"/>
      <c r="F29" s="518" t="s">
        <v>874</v>
      </c>
      <c r="G29" s="518"/>
      <c r="S29" s="67">
        <v>779</v>
      </c>
    </row>
  </sheetData>
  <sheetProtection algorithmName="SHA-512" hashValue="XPKIfrXytUVIs84HNUee1Tq1fboZlAG1ah+07/RF/Kbn5/Rka6W+fse60h6cM1V1bW//U/HSeh7YnR6m31qlFQ==" saltValue="lVrBBOvPG0nlp8oMavswVA==" spinCount="100000" sheet="1" objects="1" scenarios="1" formatRows="0" insertRows="0"/>
  <mergeCells count="35">
    <mergeCell ref="F29:G29"/>
    <mergeCell ref="B29:E29"/>
    <mergeCell ref="B25:E25"/>
    <mergeCell ref="B26:E26"/>
    <mergeCell ref="B27:E27"/>
    <mergeCell ref="B28:E28"/>
    <mergeCell ref="B20:E20"/>
    <mergeCell ref="B21:E21"/>
    <mergeCell ref="B13:E13"/>
    <mergeCell ref="B16:E16"/>
    <mergeCell ref="B17:E17"/>
    <mergeCell ref="B14:E14"/>
    <mergeCell ref="B15:E15"/>
    <mergeCell ref="B12:E12"/>
    <mergeCell ref="F8:G8"/>
    <mergeCell ref="H8:I8"/>
    <mergeCell ref="B9:E9"/>
    <mergeCell ref="F9:G9"/>
    <mergeCell ref="H9:I9"/>
    <mergeCell ref="F17:G17"/>
    <mergeCell ref="A18:I18"/>
    <mergeCell ref="B22:I22"/>
    <mergeCell ref="A1:I1"/>
    <mergeCell ref="A3:I3"/>
    <mergeCell ref="A4:E4"/>
    <mergeCell ref="A5:E5"/>
    <mergeCell ref="H4:I4"/>
    <mergeCell ref="H5:I5"/>
    <mergeCell ref="A6:I6"/>
    <mergeCell ref="F7:G7"/>
    <mergeCell ref="H7:I7"/>
    <mergeCell ref="B7:E7"/>
    <mergeCell ref="B8:E8"/>
    <mergeCell ref="A10:I10"/>
    <mergeCell ref="B11:E11"/>
  </mergeCells>
  <dataValidations count="3">
    <dataValidation type="textLength" allowBlank="1" showErrorMessage="1" error="Cantidad de caracteres NO valido." sqref="H5:I5 F17:G17" xr:uid="{00000000-0002-0000-2000-000000000000}">
      <formula1>Explicacion_LongMinimo</formula1>
      <formula2>Explicacion_LongMaximo</formula2>
    </dataValidation>
    <dataValidation type="custom" allowBlank="1" showDropDown="1" showInputMessage="1" showErrorMessage="1" error="Valor NO Válido." prompt="Ingrese &quot;X&quot;" sqref="F5:G5 F25:G28 F20:G21 F11:F16" xr:uid="{00000000-0002-0000-2000-000001000000}">
      <formula1>COUNTIF(Respuesta_SINO,TRIM(CELL("contents")))=1</formula1>
    </dataValidation>
    <dataValidation type="date" operator="lessThanOrEqual" allowBlank="1" showInputMessage="1" showErrorMessage="1" error="Fecha No Valida" prompt="(dd/mm/yyyy)" sqref="F8:F9" xr:uid="{00000000-0002-0000-2000-000002000000}">
      <formula1>H8</formula1>
    </dataValidation>
  </dataValidations>
  <hyperlinks>
    <hyperlink ref="L3" location="Principal!A1" display="Volver al Indice" xr:uid="{00000000-0004-0000-2000-000000000000}"/>
  </hyperlinks>
  <pageMargins left="0.7" right="0.7" top="0.75" bottom="0.75" header="0.3" footer="0.3"/>
  <pageSetup paperSize="9" scale="93"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S44"/>
  <sheetViews>
    <sheetView zoomScale="85" zoomScaleNormal="85" workbookViewId="0">
      <selection activeCell="M3" sqref="M3"/>
    </sheetView>
  </sheetViews>
  <sheetFormatPr baseColWidth="10" defaultColWidth="11.42578125" defaultRowHeight="12.75" x14ac:dyDescent="0.2"/>
  <cols>
    <col min="1" max="1" width="4.42578125" style="1" customWidth="1"/>
    <col min="2" max="2" width="33.5703125" style="1" customWidth="1"/>
    <col min="3" max="9" width="4.42578125" style="1" customWidth="1"/>
    <col min="10" max="10" width="16.5703125" style="1" customWidth="1"/>
    <col min="11" max="11" width="1.42578125" style="1" customWidth="1"/>
    <col min="12" max="12" width="4.42578125" style="1" customWidth="1"/>
    <col min="13" max="13" width="16.140625" style="1" customWidth="1"/>
    <col min="14" max="14" width="11.42578125" style="1"/>
    <col min="15" max="18" width="4.85546875" style="1" customWidth="1"/>
    <col min="19" max="19" width="4.85546875" style="67" customWidth="1"/>
    <col min="20" max="26" width="4.85546875" style="1" customWidth="1"/>
    <col min="27" max="16384" width="11.42578125" style="1"/>
  </cols>
  <sheetData>
    <row r="1" spans="1:19" ht="15.75" x14ac:dyDescent="0.2">
      <c r="A1" s="264" t="s">
        <v>875</v>
      </c>
      <c r="B1" s="264"/>
      <c r="C1" s="264"/>
      <c r="D1" s="264"/>
      <c r="E1" s="264"/>
      <c r="F1" s="264"/>
      <c r="G1" s="264"/>
      <c r="H1" s="264"/>
      <c r="I1" s="264"/>
      <c r="J1" s="264"/>
    </row>
    <row r="2" spans="1:19" hidden="1" x14ac:dyDescent="0.2">
      <c r="A2" s="71" t="s">
        <v>2</v>
      </c>
      <c r="B2" s="71" t="s">
        <v>2</v>
      </c>
      <c r="C2" s="71" t="s">
        <v>2</v>
      </c>
      <c r="D2" s="71" t="s">
        <v>2</v>
      </c>
      <c r="E2" s="71" t="s">
        <v>2</v>
      </c>
      <c r="F2" s="71" t="s">
        <v>2</v>
      </c>
      <c r="G2" s="71" t="s">
        <v>2</v>
      </c>
      <c r="H2" s="71" t="s">
        <v>2</v>
      </c>
      <c r="I2" s="71" t="s">
        <v>2</v>
      </c>
      <c r="J2" s="71" t="s">
        <v>2</v>
      </c>
      <c r="K2" s="71" t="s">
        <v>2</v>
      </c>
      <c r="L2" s="71" t="s">
        <v>2</v>
      </c>
      <c r="M2" s="71" t="s">
        <v>2</v>
      </c>
      <c r="N2" s="71" t="s">
        <v>2</v>
      </c>
    </row>
    <row r="3" spans="1:19" ht="15.75" x14ac:dyDescent="0.2">
      <c r="A3" s="519" t="s">
        <v>876</v>
      </c>
      <c r="B3" s="519"/>
      <c r="C3" s="519"/>
      <c r="D3" s="519"/>
      <c r="E3" s="519"/>
      <c r="F3" s="519"/>
      <c r="G3" s="519"/>
      <c r="H3" s="519"/>
      <c r="I3" s="519"/>
      <c r="J3" s="519"/>
      <c r="M3" s="92" t="s">
        <v>53</v>
      </c>
    </row>
    <row r="4" spans="1:19" ht="33" customHeight="1" x14ac:dyDescent="0.2">
      <c r="A4" s="316" t="s">
        <v>877</v>
      </c>
      <c r="B4" s="316"/>
      <c r="C4" s="316"/>
      <c r="D4" s="316"/>
      <c r="E4" s="316"/>
      <c r="F4" s="316"/>
      <c r="G4" s="316"/>
      <c r="H4" s="316"/>
      <c r="I4" s="316"/>
      <c r="J4" s="316"/>
    </row>
    <row r="5" spans="1:19" x14ac:dyDescent="0.2">
      <c r="A5" s="523"/>
      <c r="B5" s="523"/>
      <c r="C5" s="522" t="s">
        <v>878</v>
      </c>
      <c r="D5" s="522" t="s">
        <v>879</v>
      </c>
      <c r="E5" s="522" t="s">
        <v>880</v>
      </c>
      <c r="F5" s="522" t="s">
        <v>881</v>
      </c>
      <c r="G5" s="522" t="s">
        <v>275</v>
      </c>
      <c r="H5" s="522" t="s">
        <v>882</v>
      </c>
      <c r="I5" s="522" t="s">
        <v>883</v>
      </c>
      <c r="J5" s="520" t="s">
        <v>884</v>
      </c>
    </row>
    <row r="6" spans="1:19" ht="114" customHeight="1" x14ac:dyDescent="0.2">
      <c r="A6" s="523"/>
      <c r="B6" s="523"/>
      <c r="C6" s="522"/>
      <c r="D6" s="522"/>
      <c r="E6" s="522"/>
      <c r="F6" s="522"/>
      <c r="G6" s="522"/>
      <c r="H6" s="522"/>
      <c r="I6" s="522"/>
      <c r="J6" s="521"/>
    </row>
    <row r="7" spans="1:19" ht="22.5" x14ac:dyDescent="0.2">
      <c r="A7" s="32">
        <v>1</v>
      </c>
      <c r="B7" s="108" t="s">
        <v>885</v>
      </c>
      <c r="C7" s="99">
        <v>1</v>
      </c>
      <c r="D7" s="97"/>
      <c r="E7" s="97"/>
      <c r="F7" s="97"/>
      <c r="G7" s="97"/>
      <c r="H7" s="97" t="s">
        <v>61</v>
      </c>
      <c r="I7" s="97"/>
      <c r="J7" s="73"/>
      <c r="S7" s="67">
        <v>1</v>
      </c>
    </row>
    <row r="8" spans="1:19" ht="33.75" x14ac:dyDescent="0.2">
      <c r="A8" s="32">
        <v>2</v>
      </c>
      <c r="B8" s="108" t="s">
        <v>886</v>
      </c>
      <c r="C8" s="99">
        <v>2</v>
      </c>
      <c r="D8" s="97" t="s">
        <v>61</v>
      </c>
      <c r="E8" s="97"/>
      <c r="F8" s="97"/>
      <c r="G8" s="97"/>
      <c r="H8" s="97"/>
      <c r="I8" s="97"/>
      <c r="J8" s="73"/>
      <c r="S8" s="67">
        <v>2</v>
      </c>
    </row>
    <row r="9" spans="1:19" ht="56.25" x14ac:dyDescent="0.2">
      <c r="A9" s="32">
        <v>3</v>
      </c>
      <c r="B9" s="108" t="s">
        <v>887</v>
      </c>
      <c r="C9" s="99">
        <v>3</v>
      </c>
      <c r="D9" s="97"/>
      <c r="E9" s="97"/>
      <c r="F9" s="97"/>
      <c r="G9" s="97"/>
      <c r="H9" s="97" t="s">
        <v>61</v>
      </c>
      <c r="I9" s="97"/>
      <c r="J9" s="73"/>
      <c r="S9" s="67">
        <v>3</v>
      </c>
    </row>
    <row r="10" spans="1:19" ht="33.75" x14ac:dyDescent="0.2">
      <c r="A10" s="32">
        <v>4</v>
      </c>
      <c r="B10" s="108" t="s">
        <v>888</v>
      </c>
      <c r="C10" s="99">
        <v>4</v>
      </c>
      <c r="D10" s="97"/>
      <c r="E10" s="97" t="s">
        <v>61</v>
      </c>
      <c r="F10" s="97"/>
      <c r="G10" s="97"/>
      <c r="H10" s="97"/>
      <c r="I10" s="97"/>
      <c r="J10" s="73"/>
      <c r="S10" s="67">
        <v>4</v>
      </c>
    </row>
    <row r="11" spans="1:19" x14ac:dyDescent="0.2">
      <c r="A11" s="32">
        <v>5</v>
      </c>
      <c r="B11" s="108" t="s">
        <v>817</v>
      </c>
      <c r="C11" s="99">
        <v>5</v>
      </c>
      <c r="D11" s="97"/>
      <c r="E11" s="97"/>
      <c r="F11" s="97"/>
      <c r="G11" s="97" t="s">
        <v>61</v>
      </c>
      <c r="H11" s="97"/>
      <c r="I11" s="97"/>
      <c r="J11" s="73"/>
      <c r="S11" s="67">
        <v>5</v>
      </c>
    </row>
    <row r="12" spans="1:19" ht="22.5" x14ac:dyDescent="0.2">
      <c r="A12" s="32">
        <v>6</v>
      </c>
      <c r="B12" s="108" t="s">
        <v>889</v>
      </c>
      <c r="C12" s="99">
        <v>6</v>
      </c>
      <c r="D12" s="97"/>
      <c r="E12" s="97"/>
      <c r="F12" s="97"/>
      <c r="G12" s="97"/>
      <c r="H12" s="97" t="s">
        <v>61</v>
      </c>
      <c r="I12" s="97"/>
      <c r="J12" s="73"/>
      <c r="S12" s="67">
        <v>6</v>
      </c>
    </row>
    <row r="13" spans="1:19" x14ac:dyDescent="0.2">
      <c r="A13" s="32">
        <v>7</v>
      </c>
      <c r="B13" s="108" t="s">
        <v>890</v>
      </c>
      <c r="C13" s="99">
        <v>7</v>
      </c>
      <c r="D13" s="97"/>
      <c r="E13" s="97"/>
      <c r="F13" s="97"/>
      <c r="G13" s="97"/>
      <c r="H13" s="97" t="s">
        <v>61</v>
      </c>
      <c r="I13" s="97"/>
      <c r="J13" s="73"/>
      <c r="S13" s="67">
        <v>7</v>
      </c>
    </row>
    <row r="14" spans="1:19" ht="22.5" x14ac:dyDescent="0.2">
      <c r="A14" s="32">
        <v>8</v>
      </c>
      <c r="B14" s="108" t="s">
        <v>891</v>
      </c>
      <c r="C14" s="99">
        <v>8</v>
      </c>
      <c r="D14" s="97"/>
      <c r="E14" s="97" t="s">
        <v>61</v>
      </c>
      <c r="F14" s="97"/>
      <c r="G14" s="97"/>
      <c r="H14" s="97"/>
      <c r="I14" s="97"/>
      <c r="J14" s="73"/>
      <c r="S14" s="67">
        <v>8</v>
      </c>
    </row>
    <row r="15" spans="1:19" ht="22.5" x14ac:dyDescent="0.2">
      <c r="A15" s="32">
        <v>9</v>
      </c>
      <c r="B15" s="108" t="s">
        <v>892</v>
      </c>
      <c r="C15" s="99">
        <v>8</v>
      </c>
      <c r="D15" s="97"/>
      <c r="E15" s="97"/>
      <c r="F15" s="97"/>
      <c r="G15" s="97"/>
      <c r="H15" s="97"/>
      <c r="I15" s="97"/>
      <c r="J15" s="73"/>
      <c r="S15" s="67">
        <v>9</v>
      </c>
    </row>
    <row r="16" spans="1:19" ht="45" x14ac:dyDescent="0.2">
      <c r="A16" s="32">
        <v>10</v>
      </c>
      <c r="B16" s="108" t="s">
        <v>893</v>
      </c>
      <c r="C16" s="99">
        <v>10</v>
      </c>
      <c r="D16" s="97"/>
      <c r="E16" s="97" t="s">
        <v>61</v>
      </c>
      <c r="F16" s="97"/>
      <c r="G16" s="97"/>
      <c r="H16" s="97"/>
      <c r="I16" s="97"/>
      <c r="J16" s="73"/>
      <c r="S16" s="67">
        <v>10</v>
      </c>
    </row>
    <row r="17" spans="1:19" ht="33.75" x14ac:dyDescent="0.2">
      <c r="A17" s="32">
        <v>11</v>
      </c>
      <c r="B17" s="162" t="s">
        <v>894</v>
      </c>
      <c r="C17" s="99">
        <v>10</v>
      </c>
      <c r="D17" s="97"/>
      <c r="E17" s="97"/>
      <c r="F17" s="97"/>
      <c r="G17" s="97" t="s">
        <v>61</v>
      </c>
      <c r="H17" s="97"/>
      <c r="I17" s="97"/>
      <c r="J17" s="73"/>
      <c r="S17" s="67">
        <v>11</v>
      </c>
    </row>
    <row r="18" spans="1:19" ht="33.75" x14ac:dyDescent="0.2">
      <c r="A18" s="32">
        <v>12</v>
      </c>
      <c r="B18" s="108" t="s">
        <v>895</v>
      </c>
      <c r="C18" s="99">
        <v>11</v>
      </c>
      <c r="D18" s="97"/>
      <c r="E18" s="97" t="s">
        <v>61</v>
      </c>
      <c r="F18" s="97"/>
      <c r="G18" s="97"/>
      <c r="H18" s="97"/>
      <c r="I18" s="97"/>
      <c r="J18" s="73"/>
      <c r="S18" s="67">
        <v>12</v>
      </c>
    </row>
    <row r="19" spans="1:19" ht="33.75" x14ac:dyDescent="0.2">
      <c r="A19" s="32">
        <v>13</v>
      </c>
      <c r="B19" s="108" t="s">
        <v>896</v>
      </c>
      <c r="C19" s="99">
        <v>11</v>
      </c>
      <c r="D19" s="97"/>
      <c r="E19" s="97" t="s">
        <v>61</v>
      </c>
      <c r="F19" s="97"/>
      <c r="G19" s="97"/>
      <c r="H19" s="97"/>
      <c r="I19" s="97"/>
      <c r="J19" s="73"/>
      <c r="S19" s="67">
        <v>13</v>
      </c>
    </row>
    <row r="20" spans="1:19" ht="22.5" x14ac:dyDescent="0.2">
      <c r="A20" s="32">
        <v>14</v>
      </c>
      <c r="B20" s="108" t="s">
        <v>897</v>
      </c>
      <c r="C20" s="99">
        <v>12</v>
      </c>
      <c r="D20" s="97"/>
      <c r="E20" s="97"/>
      <c r="F20" s="97"/>
      <c r="G20" s="97"/>
      <c r="H20" s="97" t="s">
        <v>61</v>
      </c>
      <c r="I20" s="97"/>
      <c r="J20" s="73"/>
      <c r="S20" s="67">
        <v>14</v>
      </c>
    </row>
    <row r="21" spans="1:19" ht="22.5" x14ac:dyDescent="0.2">
      <c r="A21" s="32">
        <v>15</v>
      </c>
      <c r="B21" s="108" t="s">
        <v>898</v>
      </c>
      <c r="C21" s="99">
        <v>12</v>
      </c>
      <c r="D21" s="97"/>
      <c r="E21" s="97"/>
      <c r="F21" s="97"/>
      <c r="G21" s="97"/>
      <c r="H21" s="97" t="s">
        <v>61</v>
      </c>
      <c r="I21" s="97"/>
      <c r="J21" s="73"/>
      <c r="S21" s="67">
        <v>15</v>
      </c>
    </row>
    <row r="22" spans="1:19" ht="22.5" x14ac:dyDescent="0.2">
      <c r="A22" s="32">
        <v>16</v>
      </c>
      <c r="B22" s="108" t="s">
        <v>899</v>
      </c>
      <c r="C22" s="99">
        <v>13</v>
      </c>
      <c r="D22" s="97"/>
      <c r="E22" s="97"/>
      <c r="F22" s="97"/>
      <c r="G22" s="97"/>
      <c r="H22" s="97" t="s">
        <v>61</v>
      </c>
      <c r="I22" s="97"/>
      <c r="J22" s="73"/>
      <c r="S22" s="67">
        <v>16</v>
      </c>
    </row>
    <row r="23" spans="1:19" ht="33.75" x14ac:dyDescent="0.2">
      <c r="A23" s="32">
        <v>17</v>
      </c>
      <c r="B23" s="162" t="s">
        <v>900</v>
      </c>
      <c r="C23" s="99">
        <v>13</v>
      </c>
      <c r="D23" s="97" t="s">
        <v>61</v>
      </c>
      <c r="E23" s="97" t="s">
        <v>61</v>
      </c>
      <c r="F23" s="97"/>
      <c r="G23" s="97"/>
      <c r="H23" s="97"/>
      <c r="I23" s="97"/>
      <c r="J23" s="73"/>
      <c r="S23" s="67">
        <v>17</v>
      </c>
    </row>
    <row r="24" spans="1:19" ht="33.75" x14ac:dyDescent="0.2">
      <c r="A24" s="32">
        <v>18</v>
      </c>
      <c r="B24" s="108" t="s">
        <v>901</v>
      </c>
      <c r="C24" s="99">
        <v>13</v>
      </c>
      <c r="D24" s="97"/>
      <c r="E24" s="97"/>
      <c r="F24" s="97"/>
      <c r="G24" s="97"/>
      <c r="H24" s="97" t="s">
        <v>61</v>
      </c>
      <c r="I24" s="97"/>
      <c r="J24" s="73"/>
      <c r="S24" s="67">
        <v>18</v>
      </c>
    </row>
    <row r="25" spans="1:19" ht="22.5" x14ac:dyDescent="0.2">
      <c r="A25" s="32">
        <v>19</v>
      </c>
      <c r="B25" s="108" t="s">
        <v>902</v>
      </c>
      <c r="C25" s="99">
        <v>14</v>
      </c>
      <c r="D25" s="97"/>
      <c r="E25" s="97" t="s">
        <v>61</v>
      </c>
      <c r="F25" s="97"/>
      <c r="G25" s="97"/>
      <c r="H25" s="97"/>
      <c r="I25" s="97"/>
      <c r="J25" s="73"/>
      <c r="S25" s="67">
        <v>19</v>
      </c>
    </row>
    <row r="26" spans="1:19" ht="22.5" x14ac:dyDescent="0.2">
      <c r="A26" s="32">
        <v>20</v>
      </c>
      <c r="B26" s="108" t="s">
        <v>903</v>
      </c>
      <c r="C26" s="99">
        <v>15</v>
      </c>
      <c r="D26" s="97" t="s">
        <v>61</v>
      </c>
      <c r="E26" s="97" t="s">
        <v>61</v>
      </c>
      <c r="F26" s="97"/>
      <c r="G26" s="97"/>
      <c r="H26" s="97"/>
      <c r="I26" s="97"/>
      <c r="J26" s="73"/>
      <c r="S26" s="67">
        <v>20</v>
      </c>
    </row>
    <row r="27" spans="1:19" ht="22.5" x14ac:dyDescent="0.2">
      <c r="A27" s="161">
        <v>21</v>
      </c>
      <c r="B27" s="162" t="s">
        <v>904</v>
      </c>
      <c r="C27" s="99">
        <v>15</v>
      </c>
      <c r="D27" s="97" t="s">
        <v>61</v>
      </c>
      <c r="E27" s="97" t="s">
        <v>61</v>
      </c>
      <c r="F27" s="97"/>
      <c r="G27" s="97"/>
      <c r="H27" s="97"/>
      <c r="I27" s="97"/>
      <c r="J27" s="73"/>
      <c r="S27" s="67">
        <v>782</v>
      </c>
    </row>
    <row r="28" spans="1:19" ht="22.5" x14ac:dyDescent="0.2">
      <c r="A28" s="161">
        <v>22</v>
      </c>
      <c r="B28" s="162" t="s">
        <v>905</v>
      </c>
      <c r="C28" s="99">
        <v>17</v>
      </c>
      <c r="D28" s="97"/>
      <c r="E28" s="97"/>
      <c r="F28" s="97"/>
      <c r="G28" s="97"/>
      <c r="H28" s="97" t="s">
        <v>61</v>
      </c>
      <c r="I28" s="97"/>
      <c r="J28" s="73"/>
      <c r="S28" s="67">
        <v>21</v>
      </c>
    </row>
    <row r="29" spans="1:19" ht="47.25" customHeight="1" x14ac:dyDescent="0.2">
      <c r="A29" s="161">
        <v>23</v>
      </c>
      <c r="B29" s="162" t="s">
        <v>906</v>
      </c>
      <c r="C29" s="99">
        <v>17</v>
      </c>
      <c r="D29" s="97"/>
      <c r="E29" s="97"/>
      <c r="F29" s="97"/>
      <c r="G29" s="97" t="s">
        <v>61</v>
      </c>
      <c r="H29" s="97"/>
      <c r="I29" s="97"/>
      <c r="J29" s="73" t="s">
        <v>907</v>
      </c>
      <c r="S29" s="67">
        <v>22</v>
      </c>
    </row>
    <row r="30" spans="1:19" ht="22.5" x14ac:dyDescent="0.2">
      <c r="A30" s="161">
        <v>24</v>
      </c>
      <c r="B30" s="162" t="s">
        <v>908</v>
      </c>
      <c r="C30" s="99">
        <v>17</v>
      </c>
      <c r="D30" s="97"/>
      <c r="E30" s="97" t="s">
        <v>61</v>
      </c>
      <c r="F30" s="97"/>
      <c r="G30" s="97"/>
      <c r="H30" s="97"/>
      <c r="I30" s="97"/>
      <c r="J30" s="73"/>
      <c r="S30" s="67">
        <v>23</v>
      </c>
    </row>
    <row r="31" spans="1:19" ht="22.5" x14ac:dyDescent="0.2">
      <c r="A31" s="161">
        <v>25</v>
      </c>
      <c r="B31" s="162" t="s">
        <v>909</v>
      </c>
      <c r="C31" s="99">
        <v>17</v>
      </c>
      <c r="D31" s="97"/>
      <c r="E31" s="97" t="s">
        <v>61</v>
      </c>
      <c r="F31" s="97"/>
      <c r="G31" s="97"/>
      <c r="H31" s="97"/>
      <c r="I31" s="97"/>
      <c r="J31" s="73"/>
      <c r="S31" s="67">
        <v>24</v>
      </c>
    </row>
    <row r="32" spans="1:19" ht="22.5" x14ac:dyDescent="0.2">
      <c r="A32" s="161">
        <v>26</v>
      </c>
      <c r="B32" s="162" t="s">
        <v>910</v>
      </c>
      <c r="C32" s="99">
        <v>19</v>
      </c>
      <c r="D32" s="97"/>
      <c r="E32" s="97" t="s">
        <v>61</v>
      </c>
      <c r="F32" s="97"/>
      <c r="G32" s="97"/>
      <c r="H32" s="97"/>
      <c r="I32" s="97"/>
      <c r="J32" s="73"/>
      <c r="S32" s="67">
        <v>25</v>
      </c>
    </row>
    <row r="33" spans="1:19" ht="33.75" x14ac:dyDescent="0.2">
      <c r="A33" s="161">
        <v>27</v>
      </c>
      <c r="B33" s="162" t="s">
        <v>911</v>
      </c>
      <c r="C33" s="99">
        <v>22</v>
      </c>
      <c r="D33" s="97"/>
      <c r="E33" s="97"/>
      <c r="F33" s="97"/>
      <c r="G33" s="97" t="s">
        <v>61</v>
      </c>
      <c r="H33" s="97"/>
      <c r="I33" s="97"/>
      <c r="J33" s="73"/>
      <c r="S33" s="67">
        <v>784</v>
      </c>
    </row>
    <row r="34" spans="1:19" ht="33.75" x14ac:dyDescent="0.2">
      <c r="A34" s="32">
        <v>28</v>
      </c>
      <c r="B34" s="108" t="s">
        <v>912</v>
      </c>
      <c r="C34" s="99">
        <v>23</v>
      </c>
      <c r="D34" s="97"/>
      <c r="E34" s="97"/>
      <c r="F34" s="97"/>
      <c r="G34" s="97"/>
      <c r="H34" s="97" t="s">
        <v>61</v>
      </c>
      <c r="I34" s="97"/>
      <c r="J34" s="73"/>
      <c r="S34" s="67">
        <v>28</v>
      </c>
    </row>
    <row r="35" spans="1:19" ht="45" x14ac:dyDescent="0.2">
      <c r="A35" s="32">
        <v>29</v>
      </c>
      <c r="B35" s="108" t="s">
        <v>913</v>
      </c>
      <c r="C35" s="99">
        <v>24</v>
      </c>
      <c r="D35" s="97" t="s">
        <v>61</v>
      </c>
      <c r="E35" s="97" t="s">
        <v>61</v>
      </c>
      <c r="F35" s="97"/>
      <c r="G35" s="97" t="s">
        <v>61</v>
      </c>
      <c r="H35" s="97"/>
      <c r="I35" s="97"/>
      <c r="J35" s="73"/>
      <c r="S35" s="67">
        <v>29</v>
      </c>
    </row>
    <row r="36" spans="1:19" ht="22.5" x14ac:dyDescent="0.2">
      <c r="A36" s="32">
        <v>30</v>
      </c>
      <c r="B36" s="108" t="s">
        <v>914</v>
      </c>
      <c r="C36" s="99">
        <v>24</v>
      </c>
      <c r="D36" s="97"/>
      <c r="E36" s="97"/>
      <c r="F36" s="97"/>
      <c r="G36" s="97" t="s">
        <v>61</v>
      </c>
      <c r="H36" s="97"/>
      <c r="I36" s="97"/>
      <c r="J36" s="73"/>
      <c r="S36" s="67">
        <v>30</v>
      </c>
    </row>
    <row r="37" spans="1:19" ht="22.5" x14ac:dyDescent="0.2">
      <c r="A37" s="32">
        <v>31</v>
      </c>
      <c r="B37" s="108" t="s">
        <v>915</v>
      </c>
      <c r="C37" s="99">
        <v>24</v>
      </c>
      <c r="D37" s="97"/>
      <c r="E37" s="97"/>
      <c r="F37" s="97"/>
      <c r="G37" s="97" t="s">
        <v>61</v>
      </c>
      <c r="H37" s="97"/>
      <c r="I37" s="97"/>
      <c r="J37" s="73"/>
      <c r="S37" s="67">
        <v>31</v>
      </c>
    </row>
    <row r="38" spans="1:19" x14ac:dyDescent="0.2">
      <c r="A38" s="32">
        <v>32</v>
      </c>
      <c r="B38" s="108" t="s">
        <v>816</v>
      </c>
      <c r="C38" s="99">
        <v>25</v>
      </c>
      <c r="D38" s="97"/>
      <c r="E38" s="97"/>
      <c r="F38" s="97"/>
      <c r="G38" s="97" t="s">
        <v>61</v>
      </c>
      <c r="H38" s="97"/>
      <c r="I38" s="97"/>
      <c r="J38" s="73"/>
      <c r="S38" s="67">
        <v>32</v>
      </c>
    </row>
    <row r="39" spans="1:19" ht="22.5" x14ac:dyDescent="0.2">
      <c r="A39" s="32">
        <v>33</v>
      </c>
      <c r="B39" s="108" t="s">
        <v>916</v>
      </c>
      <c r="C39" s="99">
        <v>26</v>
      </c>
      <c r="D39" s="97"/>
      <c r="E39" s="97"/>
      <c r="F39" s="97"/>
      <c r="G39" s="97" t="s">
        <v>61</v>
      </c>
      <c r="H39" s="97"/>
      <c r="I39" s="97"/>
      <c r="J39" s="73"/>
      <c r="S39" s="67">
        <v>33</v>
      </c>
    </row>
    <row r="40" spans="1:19" ht="33.75" x14ac:dyDescent="0.2">
      <c r="A40" s="32">
        <v>34</v>
      </c>
      <c r="B40" s="108" t="s">
        <v>917</v>
      </c>
      <c r="C40" s="99">
        <v>27</v>
      </c>
      <c r="D40" s="97"/>
      <c r="E40" s="97"/>
      <c r="F40" s="97"/>
      <c r="G40" s="97" t="s">
        <v>61</v>
      </c>
      <c r="H40" s="97"/>
      <c r="I40" s="97"/>
      <c r="J40" s="73"/>
      <c r="S40" s="67">
        <v>34</v>
      </c>
    </row>
    <row r="41" spans="1:19" ht="22.5" x14ac:dyDescent="0.2">
      <c r="A41" s="32">
        <v>35</v>
      </c>
      <c r="B41" s="108" t="s">
        <v>918</v>
      </c>
      <c r="C41" s="99">
        <v>28</v>
      </c>
      <c r="D41" s="97"/>
      <c r="E41" s="97"/>
      <c r="F41" s="97"/>
      <c r="G41" s="97" t="s">
        <v>61</v>
      </c>
      <c r="H41" s="97"/>
      <c r="I41" s="97"/>
      <c r="J41" s="73"/>
      <c r="S41" s="67">
        <v>35</v>
      </c>
    </row>
    <row r="42" spans="1:19" ht="15" customHeight="1" x14ac:dyDescent="0.2">
      <c r="A42" s="373" t="s">
        <v>919</v>
      </c>
      <c r="B42" s="373"/>
      <c r="C42" s="373"/>
      <c r="D42" s="373"/>
      <c r="E42" s="373"/>
      <c r="F42" s="373"/>
      <c r="G42" s="373"/>
      <c r="H42" s="373"/>
      <c r="I42" s="373"/>
      <c r="J42" s="373"/>
    </row>
    <row r="43" spans="1:19" x14ac:dyDescent="0.2">
      <c r="A43" s="373" t="s">
        <v>920</v>
      </c>
      <c r="B43" s="373"/>
      <c r="C43" s="373"/>
      <c r="D43" s="373"/>
      <c r="E43" s="373"/>
      <c r="F43" s="373"/>
      <c r="G43" s="373"/>
      <c r="H43" s="373"/>
      <c r="I43" s="373"/>
      <c r="J43" s="373"/>
    </row>
    <row r="44" spans="1:19" ht="15" x14ac:dyDescent="0.25">
      <c r="A44" s="33"/>
      <c r="B44" s="4"/>
      <c r="C44" s="4"/>
      <c r="D44" s="4"/>
      <c r="E44" s="4"/>
      <c r="F44" s="4"/>
      <c r="G44" s="4"/>
      <c r="H44" s="4"/>
      <c r="I44" s="4"/>
      <c r="J44" s="4"/>
    </row>
  </sheetData>
  <sheetProtection algorithmName="SHA-512" hashValue="iMSqyaiiZQ+S/12COnxk3KW1bg9CEcSavi1+qGaoeyXcSWpXlERH282J6U0+pr6dElCaVzDJHKasD0Th+QxaPQ==" saltValue="BmLNIQUJEetpEggylqOOJw==" spinCount="100000" sheet="1" objects="1" scenarios="1" formatRows="0"/>
  <mergeCells count="15">
    <mergeCell ref="A1:J1"/>
    <mergeCell ref="A4:J4"/>
    <mergeCell ref="A3:J3"/>
    <mergeCell ref="A42:J42"/>
    <mergeCell ref="A43:J43"/>
    <mergeCell ref="J5:J6"/>
    <mergeCell ref="G5:G6"/>
    <mergeCell ref="H5:H6"/>
    <mergeCell ref="I5:I6"/>
    <mergeCell ref="A5:A6"/>
    <mergeCell ref="B5:B6"/>
    <mergeCell ref="C5:C6"/>
    <mergeCell ref="D5:D6"/>
    <mergeCell ref="E5:E6"/>
    <mergeCell ref="F5:F6"/>
  </mergeCells>
  <dataValidations count="1">
    <dataValidation type="custom" allowBlank="1" showDropDown="1" showInputMessage="1" showErrorMessage="1" error="Valor NO Válido." prompt="Ingrese &quot;X&quot;" sqref="D7:I41" xr:uid="{00000000-0002-0000-2100-000000000000}">
      <formula1>COUNTIF(Respuesta_SINO,TRIM(CELL("contents")))=1</formula1>
    </dataValidation>
  </dataValidations>
  <hyperlinks>
    <hyperlink ref="M3" location="Principal!A1" display="Volver al Indice" xr:uid="{00000000-0004-0000-2100-000000000000}"/>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6"/>
  <dimension ref="A1:AC370"/>
  <sheetViews>
    <sheetView topLeftCell="A52" zoomScale="70" zoomScaleNormal="70" workbookViewId="0">
      <selection activeCell="AF358" sqref="AF358"/>
    </sheetView>
  </sheetViews>
  <sheetFormatPr baseColWidth="10" defaultColWidth="11.42578125" defaultRowHeight="15" x14ac:dyDescent="0.25"/>
  <cols>
    <col min="1" max="1" width="10.5703125" customWidth="1"/>
    <col min="2" max="2" width="12.5703125" bestFit="1" customWidth="1"/>
    <col min="3" max="3" width="6.42578125" bestFit="1" customWidth="1"/>
    <col min="4" max="11" width="6.85546875" bestFit="1" customWidth="1"/>
    <col min="12" max="12" width="7.5703125" bestFit="1" customWidth="1"/>
    <col min="13" max="13" width="7.42578125" bestFit="1" customWidth="1"/>
    <col min="14" max="14" width="7.5703125" bestFit="1" customWidth="1"/>
    <col min="15" max="15" width="6.140625" customWidth="1"/>
    <col min="16" max="16" width="5.5703125" customWidth="1"/>
    <col min="17" max="17" width="7.140625" customWidth="1"/>
    <col min="18" max="18" width="5.85546875" customWidth="1"/>
    <col min="19" max="19" width="5.42578125" customWidth="1"/>
    <col min="20" max="20" width="6.5703125" customWidth="1"/>
    <col min="21" max="21" width="5.42578125" customWidth="1"/>
    <col min="22" max="22" width="6.42578125" customWidth="1"/>
    <col min="23" max="23" width="5.5703125" customWidth="1"/>
    <col min="24" max="24" width="5.42578125" customWidth="1"/>
    <col min="25" max="25" width="7.5703125" bestFit="1" customWidth="1"/>
    <col min="26" max="26" width="7.42578125" bestFit="1" customWidth="1"/>
    <col min="27" max="27" width="7.5703125" bestFit="1" customWidth="1"/>
    <col min="28" max="28" width="6" bestFit="1" customWidth="1"/>
    <col min="29" max="30" width="10.140625" bestFit="1" customWidth="1"/>
  </cols>
  <sheetData>
    <row r="1" spans="1:29" x14ac:dyDescent="0.25">
      <c r="A1" s="81" t="s">
        <v>921</v>
      </c>
      <c r="B1" s="81" t="s">
        <v>922</v>
      </c>
      <c r="C1" s="81" t="s">
        <v>923</v>
      </c>
      <c r="D1" s="81" t="s">
        <v>924</v>
      </c>
      <c r="E1" s="81" t="s">
        <v>925</v>
      </c>
      <c r="F1" s="81" t="s">
        <v>926</v>
      </c>
      <c r="G1" s="81" t="s">
        <v>927</v>
      </c>
      <c r="H1" s="81" t="s">
        <v>928</v>
      </c>
      <c r="I1" s="81" t="s">
        <v>929</v>
      </c>
      <c r="J1" s="81" t="s">
        <v>930</v>
      </c>
      <c r="K1" s="81" t="s">
        <v>931</v>
      </c>
      <c r="L1" s="81" t="s">
        <v>932</v>
      </c>
      <c r="M1" s="81" t="s">
        <v>933</v>
      </c>
      <c r="N1" s="81" t="s">
        <v>934</v>
      </c>
      <c r="O1" s="81" t="s">
        <v>407</v>
      </c>
      <c r="P1" s="81" t="s">
        <v>935</v>
      </c>
      <c r="Q1" s="81" t="s">
        <v>936</v>
      </c>
      <c r="R1" s="81" t="s">
        <v>937</v>
      </c>
      <c r="S1" s="81" t="s">
        <v>938</v>
      </c>
      <c r="T1" s="81" t="s">
        <v>939</v>
      </c>
      <c r="U1" s="81" t="s">
        <v>940</v>
      </c>
      <c r="V1" s="81" t="s">
        <v>941</v>
      </c>
      <c r="W1" s="81" t="s">
        <v>942</v>
      </c>
      <c r="X1" s="81" t="s">
        <v>943</v>
      </c>
      <c r="Y1" s="81" t="s">
        <v>944</v>
      </c>
      <c r="Z1" s="81" t="s">
        <v>945</v>
      </c>
      <c r="AA1" s="81" t="s">
        <v>946</v>
      </c>
      <c r="AB1" s="81" t="s">
        <v>947</v>
      </c>
      <c r="AC1" s="84" t="s">
        <v>948</v>
      </c>
    </row>
    <row r="2" spans="1:29" x14ac:dyDescent="0.25">
      <c r="A2" t="s">
        <v>949</v>
      </c>
      <c r="B2">
        <v>1</v>
      </c>
      <c r="C2" s="83"/>
      <c r="D2" s="83"/>
      <c r="E2" s="83"/>
      <c r="F2" s="83"/>
      <c r="G2" s="83"/>
      <c r="H2" s="83"/>
      <c r="I2" s="83"/>
      <c r="J2" s="83"/>
      <c r="K2" s="83"/>
      <c r="L2" s="83"/>
      <c r="M2" s="83"/>
      <c r="N2" s="83"/>
      <c r="P2" s="83"/>
      <c r="Q2" s="83"/>
      <c r="R2" s="83"/>
      <c r="S2" s="83"/>
      <c r="T2" s="83"/>
      <c r="U2" s="83"/>
      <c r="V2" s="83"/>
      <c r="W2" s="83"/>
      <c r="X2" s="83"/>
      <c r="Y2" s="83"/>
      <c r="Z2" s="83"/>
      <c r="AA2" s="83"/>
      <c r="AC2">
        <f t="shared" ref="AC2:AC36" si="0">IF(OR(C2&gt;P2,D2&gt;Q2,E2&gt;R2),1,0)</f>
        <v>0</v>
      </c>
    </row>
    <row r="3" spans="1:29" x14ac:dyDescent="0.25">
      <c r="A3" t="s">
        <v>949</v>
      </c>
      <c r="B3">
        <v>2</v>
      </c>
      <c r="C3" s="83"/>
      <c r="D3" s="83"/>
      <c r="E3" s="83"/>
      <c r="F3" s="83"/>
      <c r="G3" s="83"/>
      <c r="H3" s="83"/>
      <c r="I3" s="83"/>
      <c r="J3" s="83"/>
      <c r="K3" s="83"/>
      <c r="L3" s="83"/>
      <c r="M3" s="83"/>
      <c r="N3" s="83"/>
      <c r="P3" s="83"/>
      <c r="Q3" s="83"/>
      <c r="R3" s="83"/>
      <c r="S3" s="83"/>
      <c r="T3" s="83"/>
      <c r="U3" s="83"/>
      <c r="V3" s="83"/>
      <c r="W3" s="83"/>
      <c r="X3" s="83"/>
      <c r="Y3" s="83"/>
      <c r="Z3" s="83"/>
      <c r="AA3" s="83"/>
      <c r="AC3">
        <f t="shared" si="0"/>
        <v>0</v>
      </c>
    </row>
    <row r="4" spans="1:29" x14ac:dyDescent="0.25">
      <c r="A4" t="s">
        <v>949</v>
      </c>
      <c r="B4">
        <v>3</v>
      </c>
      <c r="C4" s="83"/>
      <c r="D4" s="83"/>
      <c r="E4" s="83"/>
      <c r="F4" s="83"/>
      <c r="G4" s="83"/>
      <c r="H4" s="83"/>
      <c r="I4" s="83"/>
      <c r="J4" s="83"/>
      <c r="K4" s="83"/>
      <c r="L4" s="83"/>
      <c r="M4" s="83"/>
      <c r="N4" s="83"/>
      <c r="P4" s="83"/>
      <c r="Q4" s="83"/>
      <c r="R4" s="83"/>
      <c r="S4" s="83"/>
      <c r="T4" s="83"/>
      <c r="U4" s="83"/>
      <c r="V4" s="83"/>
      <c r="W4" s="83"/>
      <c r="X4" s="83"/>
      <c r="Y4" s="83"/>
      <c r="Z4" s="83"/>
      <c r="AA4" s="83"/>
      <c r="AC4">
        <f t="shared" si="0"/>
        <v>0</v>
      </c>
    </row>
    <row r="5" spans="1:29" x14ac:dyDescent="0.25">
      <c r="A5" t="s">
        <v>949</v>
      </c>
      <c r="B5">
        <v>4</v>
      </c>
      <c r="C5" s="83"/>
      <c r="D5" s="83"/>
      <c r="E5" s="83"/>
      <c r="F5" s="83"/>
      <c r="G5" s="83"/>
      <c r="H5" s="83"/>
      <c r="I5" s="83"/>
      <c r="J5" s="83"/>
      <c r="K5" s="83"/>
      <c r="L5" s="83"/>
      <c r="M5" s="83"/>
      <c r="N5" s="83"/>
      <c r="P5" s="83"/>
      <c r="Q5" s="83"/>
      <c r="R5" s="83"/>
      <c r="S5" s="83"/>
      <c r="T5" s="83"/>
      <c r="U5" s="83"/>
      <c r="V5" s="83"/>
      <c r="W5" s="83"/>
      <c r="X5" s="83"/>
      <c r="Y5" s="83"/>
      <c r="Z5" s="83"/>
      <c r="AA5" s="83"/>
      <c r="AC5">
        <f t="shared" si="0"/>
        <v>0</v>
      </c>
    </row>
    <row r="6" spans="1:29" x14ac:dyDescent="0.25">
      <c r="A6" t="s">
        <v>949</v>
      </c>
      <c r="B6">
        <v>5</v>
      </c>
      <c r="C6" s="83"/>
      <c r="D6" s="83"/>
      <c r="E6" s="83"/>
      <c r="F6" s="83"/>
      <c r="G6" s="83"/>
      <c r="H6" s="83"/>
      <c r="I6" s="83"/>
      <c r="J6" s="83"/>
      <c r="K6" s="83"/>
      <c r="L6" s="83"/>
      <c r="M6" s="83"/>
      <c r="N6" s="83"/>
      <c r="P6" s="83"/>
      <c r="Q6" s="83"/>
      <c r="R6" s="83"/>
      <c r="S6" s="83"/>
      <c r="T6" s="83"/>
      <c r="U6" s="83"/>
      <c r="V6" s="83"/>
      <c r="W6" s="83"/>
      <c r="X6" s="83"/>
      <c r="Y6" s="83"/>
      <c r="Z6" s="83"/>
      <c r="AA6" s="83"/>
      <c r="AC6">
        <f t="shared" si="0"/>
        <v>0</v>
      </c>
    </row>
    <row r="7" spans="1:29" x14ac:dyDescent="0.25">
      <c r="A7" t="s">
        <v>949</v>
      </c>
      <c r="B7">
        <v>6</v>
      </c>
      <c r="C7" s="83"/>
      <c r="D7" s="83"/>
      <c r="E7" s="83"/>
      <c r="F7" s="83"/>
      <c r="G7" s="83"/>
      <c r="H7" s="83"/>
      <c r="I7" s="83"/>
      <c r="J7" s="83"/>
      <c r="K7" s="83"/>
      <c r="L7" s="83"/>
      <c r="M7" s="83"/>
      <c r="N7" s="83"/>
      <c r="P7" s="83"/>
      <c r="Q7" s="83"/>
      <c r="R7" s="83"/>
      <c r="S7" s="83"/>
      <c r="T7" s="83"/>
      <c r="U7" s="83"/>
      <c r="V7" s="83"/>
      <c r="W7" s="83"/>
      <c r="X7" s="83"/>
      <c r="Y7" s="83"/>
      <c r="Z7" s="83"/>
      <c r="AA7" s="83"/>
      <c r="AC7">
        <f t="shared" si="0"/>
        <v>0</v>
      </c>
    </row>
    <row r="8" spans="1:29" x14ac:dyDescent="0.25">
      <c r="A8" t="s">
        <v>949</v>
      </c>
      <c r="B8">
        <v>7</v>
      </c>
      <c r="C8" s="83"/>
      <c r="D8" s="83"/>
      <c r="E8" s="83"/>
      <c r="F8" s="83"/>
      <c r="G8" s="83"/>
      <c r="H8" s="83"/>
      <c r="I8" s="83"/>
      <c r="J8" s="83"/>
      <c r="K8" s="83"/>
      <c r="L8" s="83"/>
      <c r="M8" s="83"/>
      <c r="N8" s="83"/>
      <c r="P8" s="83"/>
      <c r="Q8" s="83"/>
      <c r="R8" s="83"/>
      <c r="S8" s="83"/>
      <c r="T8" s="83"/>
      <c r="U8" s="83"/>
      <c r="V8" s="83"/>
      <c r="W8" s="83"/>
      <c r="X8" s="83"/>
      <c r="Y8" s="83"/>
      <c r="Z8" s="83"/>
      <c r="AA8" s="83"/>
      <c r="AC8">
        <f t="shared" si="0"/>
        <v>0</v>
      </c>
    </row>
    <row r="9" spans="1:29" x14ac:dyDescent="0.25">
      <c r="A9" t="s">
        <v>949</v>
      </c>
      <c r="B9">
        <v>8</v>
      </c>
      <c r="C9" s="83"/>
      <c r="D9" s="83"/>
      <c r="E9" s="83"/>
      <c r="F9" s="83"/>
      <c r="G9" s="83"/>
      <c r="H9" s="83"/>
      <c r="I9" s="83"/>
      <c r="J9" s="83"/>
      <c r="K9" s="83"/>
      <c r="L9" s="83"/>
      <c r="M9" s="83"/>
      <c r="N9" s="83"/>
      <c r="P9" s="83"/>
      <c r="Q9" s="83"/>
      <c r="R9" s="83"/>
      <c r="S9" s="83"/>
      <c r="T9" s="83"/>
      <c r="U9" s="83"/>
      <c r="V9" s="83"/>
      <c r="W9" s="83"/>
      <c r="X9" s="83"/>
      <c r="Y9" s="83"/>
      <c r="Z9" s="83"/>
      <c r="AA9" s="83"/>
      <c r="AC9">
        <f t="shared" si="0"/>
        <v>0</v>
      </c>
    </row>
    <row r="10" spans="1:29" x14ac:dyDescent="0.25">
      <c r="A10" t="s">
        <v>949</v>
      </c>
      <c r="B10">
        <v>9</v>
      </c>
      <c r="C10" s="83"/>
      <c r="D10" s="83"/>
      <c r="E10" s="83"/>
      <c r="F10" s="83"/>
      <c r="G10" s="83"/>
      <c r="H10" s="83"/>
      <c r="I10" s="83"/>
      <c r="J10" s="83"/>
      <c r="K10" s="83"/>
      <c r="L10" s="83"/>
      <c r="M10" s="83"/>
      <c r="N10" s="83"/>
      <c r="P10" s="83"/>
      <c r="Q10" s="83"/>
      <c r="R10" s="83"/>
      <c r="S10" s="83"/>
      <c r="T10" s="83"/>
      <c r="U10" s="83"/>
      <c r="V10" s="83"/>
      <c r="W10" s="83"/>
      <c r="X10" s="83"/>
      <c r="Y10" s="83"/>
      <c r="Z10" s="83"/>
      <c r="AA10" s="83"/>
      <c r="AC10">
        <f t="shared" si="0"/>
        <v>0</v>
      </c>
    </row>
    <row r="11" spans="1:29" x14ac:dyDescent="0.25">
      <c r="A11" t="s">
        <v>949</v>
      </c>
      <c r="B11">
        <v>10</v>
      </c>
      <c r="C11" s="83"/>
      <c r="D11" s="83"/>
      <c r="E11" s="83"/>
      <c r="F11" s="83"/>
      <c r="G11" s="83"/>
      <c r="H11" s="83"/>
      <c r="I11" s="83"/>
      <c r="J11" s="83"/>
      <c r="K11" s="83"/>
      <c r="L11" s="83"/>
      <c r="M11" s="83"/>
      <c r="N11" s="83"/>
      <c r="P11" s="83"/>
      <c r="Q11" s="83"/>
      <c r="R11" s="83"/>
      <c r="S11" s="83"/>
      <c r="T11" s="83"/>
      <c r="U11" s="83"/>
      <c r="V11" s="83"/>
      <c r="W11" s="83"/>
      <c r="X11" s="83"/>
      <c r="Y11" s="83"/>
      <c r="Z11" s="83"/>
      <c r="AA11" s="83"/>
      <c r="AC11">
        <f t="shared" si="0"/>
        <v>0</v>
      </c>
    </row>
    <row r="12" spans="1:29" x14ac:dyDescent="0.25">
      <c r="A12" t="s">
        <v>949</v>
      </c>
      <c r="B12">
        <v>11</v>
      </c>
      <c r="C12" s="83"/>
      <c r="D12" s="83"/>
      <c r="E12" s="83"/>
      <c r="F12" s="83"/>
      <c r="G12" s="83"/>
      <c r="H12" s="83"/>
      <c r="I12" s="83"/>
      <c r="J12" s="83"/>
      <c r="K12" s="83"/>
      <c r="L12" s="83"/>
      <c r="M12" s="83"/>
      <c r="N12" s="83"/>
      <c r="P12" s="83"/>
      <c r="Q12" s="83"/>
      <c r="R12" s="83"/>
      <c r="S12" s="83"/>
      <c r="T12" s="83"/>
      <c r="U12" s="83"/>
      <c r="V12" s="83"/>
      <c r="W12" s="83"/>
      <c r="X12" s="83"/>
      <c r="Y12" s="83"/>
      <c r="Z12" s="83"/>
      <c r="AA12" s="83"/>
      <c r="AC12">
        <f t="shared" si="0"/>
        <v>0</v>
      </c>
    </row>
    <row r="13" spans="1:29" x14ac:dyDescent="0.25">
      <c r="A13" t="s">
        <v>949</v>
      </c>
      <c r="B13">
        <v>12</v>
      </c>
      <c r="C13" s="83"/>
      <c r="D13" s="83"/>
      <c r="E13" s="83"/>
      <c r="F13" s="83"/>
      <c r="G13" s="83"/>
      <c r="H13" s="83"/>
      <c r="I13" s="83"/>
      <c r="J13" s="83"/>
      <c r="K13" s="83"/>
      <c r="L13" s="83"/>
      <c r="M13" s="83"/>
      <c r="N13" s="83"/>
      <c r="P13" s="83"/>
      <c r="Q13" s="83"/>
      <c r="R13" s="83"/>
      <c r="S13" s="83"/>
      <c r="T13" s="83"/>
      <c r="U13" s="83"/>
      <c r="V13" s="83"/>
      <c r="W13" s="83"/>
      <c r="X13" s="83"/>
      <c r="Y13" s="83"/>
      <c r="Z13" s="83"/>
      <c r="AA13" s="83"/>
      <c r="AC13">
        <f t="shared" si="0"/>
        <v>0</v>
      </c>
    </row>
    <row r="14" spans="1:29" x14ac:dyDescent="0.25">
      <c r="A14" t="s">
        <v>949</v>
      </c>
      <c r="B14">
        <v>13</v>
      </c>
      <c r="C14" s="83"/>
      <c r="D14" s="83"/>
      <c r="E14" s="83"/>
      <c r="F14" s="83"/>
      <c r="G14" s="83"/>
      <c r="H14" s="83"/>
      <c r="I14" s="83"/>
      <c r="J14" s="83"/>
      <c r="K14" s="83"/>
      <c r="L14" s="83"/>
      <c r="M14" s="83"/>
      <c r="N14" s="83"/>
      <c r="P14" s="83"/>
      <c r="Q14" s="83"/>
      <c r="R14" s="83"/>
      <c r="S14" s="83"/>
      <c r="T14" s="83"/>
      <c r="U14" s="83"/>
      <c r="V14" s="83"/>
      <c r="W14" s="83"/>
      <c r="X14" s="83"/>
      <c r="Y14" s="83"/>
      <c r="Z14" s="83"/>
      <c r="AA14" s="83"/>
      <c r="AC14">
        <f t="shared" si="0"/>
        <v>0</v>
      </c>
    </row>
    <row r="15" spans="1:29" x14ac:dyDescent="0.25">
      <c r="A15" t="s">
        <v>949</v>
      </c>
      <c r="B15">
        <v>14</v>
      </c>
      <c r="C15" s="83"/>
      <c r="D15" s="83"/>
      <c r="E15" s="83"/>
      <c r="F15" s="83"/>
      <c r="G15" s="83"/>
      <c r="H15" s="83"/>
      <c r="I15" s="83"/>
      <c r="J15" s="83"/>
      <c r="K15" s="83"/>
      <c r="L15" s="83"/>
      <c r="M15" s="83"/>
      <c r="N15" s="83"/>
      <c r="P15" s="83"/>
      <c r="Q15" s="83"/>
      <c r="R15" s="83"/>
      <c r="S15" s="83"/>
      <c r="T15" s="83"/>
      <c r="U15" s="83"/>
      <c r="V15" s="83"/>
      <c r="W15" s="83"/>
      <c r="X15" s="83"/>
      <c r="Y15" s="83"/>
      <c r="Z15" s="83"/>
      <c r="AA15" s="83"/>
      <c r="AC15">
        <f t="shared" si="0"/>
        <v>0</v>
      </c>
    </row>
    <row r="16" spans="1:29" x14ac:dyDescent="0.25">
      <c r="A16" t="s">
        <v>949</v>
      </c>
      <c r="B16">
        <v>15</v>
      </c>
      <c r="C16" s="83"/>
      <c r="D16" s="83"/>
      <c r="E16" s="83"/>
      <c r="F16" s="83"/>
      <c r="G16" s="83"/>
      <c r="H16" s="83"/>
      <c r="I16" s="83"/>
      <c r="J16" s="83"/>
      <c r="K16" s="83"/>
      <c r="L16" s="83"/>
      <c r="M16" s="83"/>
      <c r="N16" s="83"/>
      <c r="P16" s="83"/>
      <c r="Q16" s="83"/>
      <c r="R16" s="83"/>
      <c r="S16" s="83"/>
      <c r="T16" s="83"/>
      <c r="U16" s="83"/>
      <c r="V16" s="83"/>
      <c r="W16" s="83"/>
      <c r="X16" s="83"/>
      <c r="Y16" s="83"/>
      <c r="Z16" s="83"/>
      <c r="AA16" s="83"/>
      <c r="AC16">
        <f t="shared" si="0"/>
        <v>0</v>
      </c>
    </row>
    <row r="17" spans="1:29" x14ac:dyDescent="0.25">
      <c r="A17" t="s">
        <v>949</v>
      </c>
      <c r="B17">
        <v>16</v>
      </c>
      <c r="C17" s="83"/>
      <c r="D17" s="83"/>
      <c r="E17" s="83"/>
      <c r="F17" s="83"/>
      <c r="G17" s="83"/>
      <c r="H17" s="83"/>
      <c r="I17" s="83"/>
      <c r="J17" s="83"/>
      <c r="K17" s="83"/>
      <c r="L17" s="83"/>
      <c r="M17" s="83"/>
      <c r="N17" s="83"/>
      <c r="P17" s="83"/>
      <c r="Q17" s="83"/>
      <c r="R17" s="83"/>
      <c r="S17" s="83"/>
      <c r="T17" s="83"/>
      <c r="U17" s="83"/>
      <c r="V17" s="83"/>
      <c r="W17" s="83"/>
      <c r="X17" s="83"/>
      <c r="Y17" s="83"/>
      <c r="Z17" s="83"/>
      <c r="AA17" s="83"/>
      <c r="AC17">
        <f t="shared" si="0"/>
        <v>0</v>
      </c>
    </row>
    <row r="18" spans="1:29" x14ac:dyDescent="0.25">
      <c r="A18" t="s">
        <v>949</v>
      </c>
      <c r="B18">
        <v>17</v>
      </c>
      <c r="C18" s="83"/>
      <c r="D18" s="83"/>
      <c r="E18" s="83"/>
      <c r="F18" s="83"/>
      <c r="G18" s="83"/>
      <c r="H18" s="83"/>
      <c r="I18" s="83"/>
      <c r="J18" s="83"/>
      <c r="K18" s="83"/>
      <c r="L18" s="83"/>
      <c r="M18" s="83"/>
      <c r="N18" s="83"/>
      <c r="P18" s="83"/>
      <c r="Q18" s="83"/>
      <c r="R18" s="83"/>
      <c r="S18" s="83"/>
      <c r="T18" s="83"/>
      <c r="U18" s="83"/>
      <c r="V18" s="83"/>
      <c r="W18" s="83"/>
      <c r="X18" s="83"/>
      <c r="Y18" s="83"/>
      <c r="Z18" s="83"/>
      <c r="AA18" s="83"/>
      <c r="AC18">
        <f t="shared" si="0"/>
        <v>0</v>
      </c>
    </row>
    <row r="19" spans="1:29" x14ac:dyDescent="0.25">
      <c r="A19" t="s">
        <v>949</v>
      </c>
      <c r="B19">
        <v>18</v>
      </c>
      <c r="C19" s="83"/>
      <c r="D19" s="83"/>
      <c r="E19" s="83"/>
      <c r="F19" s="83"/>
      <c r="G19" s="83"/>
      <c r="H19" s="83"/>
      <c r="I19" s="83"/>
      <c r="J19" s="83"/>
      <c r="K19" s="83"/>
      <c r="L19" s="83"/>
      <c r="M19" s="83"/>
      <c r="N19" s="83"/>
      <c r="P19" s="83"/>
      <c r="Q19" s="83"/>
      <c r="R19" s="83"/>
      <c r="S19" s="83"/>
      <c r="T19" s="83"/>
      <c r="U19" s="83"/>
      <c r="V19" s="83"/>
      <c r="W19" s="83"/>
      <c r="X19" s="83"/>
      <c r="Y19" s="83"/>
      <c r="Z19" s="83"/>
      <c r="AA19" s="83"/>
      <c r="AC19">
        <f t="shared" si="0"/>
        <v>0</v>
      </c>
    </row>
    <row r="20" spans="1:29" x14ac:dyDescent="0.25">
      <c r="A20" t="s">
        <v>949</v>
      </c>
      <c r="B20">
        <v>19</v>
      </c>
      <c r="C20" s="83"/>
      <c r="D20" s="83"/>
      <c r="E20" s="83"/>
      <c r="F20" s="83"/>
      <c r="G20" s="83"/>
      <c r="H20" s="83"/>
      <c r="I20" s="83"/>
      <c r="J20" s="83"/>
      <c r="K20" s="83"/>
      <c r="L20" s="83"/>
      <c r="M20" s="83"/>
      <c r="N20" s="83"/>
      <c r="P20" s="83"/>
      <c r="Q20" s="83"/>
      <c r="R20" s="83"/>
      <c r="S20" s="83"/>
      <c r="T20" s="83"/>
      <c r="U20" s="83"/>
      <c r="V20" s="83"/>
      <c r="W20" s="83"/>
      <c r="X20" s="83"/>
      <c r="Y20" s="83"/>
      <c r="Z20" s="83"/>
      <c r="AA20" s="83"/>
      <c r="AC20">
        <f t="shared" si="0"/>
        <v>0</v>
      </c>
    </row>
    <row r="21" spans="1:29" x14ac:dyDescent="0.25">
      <c r="A21" t="s">
        <v>949</v>
      </c>
      <c r="B21">
        <v>20</v>
      </c>
      <c r="C21" s="83"/>
      <c r="D21" s="83"/>
      <c r="E21" s="83"/>
      <c r="F21" s="83"/>
      <c r="G21" s="83"/>
      <c r="H21" s="83"/>
      <c r="I21" s="83"/>
      <c r="J21" s="83"/>
      <c r="K21" s="83"/>
      <c r="L21" s="83"/>
      <c r="M21" s="83"/>
      <c r="N21" s="83"/>
      <c r="P21" s="83"/>
      <c r="Q21" s="83"/>
      <c r="R21" s="83"/>
      <c r="S21" s="83"/>
      <c r="T21" s="83"/>
      <c r="U21" s="83"/>
      <c r="V21" s="83"/>
      <c r="W21" s="83"/>
      <c r="X21" s="83"/>
      <c r="Y21" s="83"/>
      <c r="Z21" s="83"/>
      <c r="AA21" s="83"/>
      <c r="AC21">
        <f t="shared" si="0"/>
        <v>0</v>
      </c>
    </row>
    <row r="22" spans="1:29" x14ac:dyDescent="0.25">
      <c r="A22" t="s">
        <v>949</v>
      </c>
      <c r="B22">
        <v>21</v>
      </c>
      <c r="C22" s="83"/>
      <c r="D22" s="83"/>
      <c r="E22" s="83"/>
      <c r="F22" s="83"/>
      <c r="G22" s="83"/>
      <c r="H22" s="83"/>
      <c r="I22" s="83"/>
      <c r="J22" s="83"/>
      <c r="K22" s="83"/>
      <c r="L22" s="83"/>
      <c r="M22" s="83"/>
      <c r="N22" s="83"/>
      <c r="P22" s="83"/>
      <c r="Q22" s="83"/>
      <c r="R22" s="83"/>
      <c r="S22" s="83"/>
      <c r="T22" s="83"/>
      <c r="U22" s="83"/>
      <c r="V22" s="83"/>
      <c r="W22" s="83"/>
      <c r="X22" s="83"/>
      <c r="Y22" s="83"/>
      <c r="Z22" s="83"/>
      <c r="AA22" s="83"/>
      <c r="AC22">
        <f t="shared" si="0"/>
        <v>0</v>
      </c>
    </row>
    <row r="23" spans="1:29" x14ac:dyDescent="0.25">
      <c r="A23" t="s">
        <v>949</v>
      </c>
      <c r="B23">
        <v>22</v>
      </c>
      <c r="C23" s="83"/>
      <c r="D23" s="83"/>
      <c r="E23" s="83"/>
      <c r="F23" s="83"/>
      <c r="G23" s="83"/>
      <c r="H23" s="83"/>
      <c r="I23" s="83"/>
      <c r="J23" s="83"/>
      <c r="K23" s="83"/>
      <c r="L23" s="83"/>
      <c r="M23" s="83"/>
      <c r="N23" s="83"/>
      <c r="P23" s="83"/>
      <c r="Q23" s="83"/>
      <c r="R23" s="83"/>
      <c r="S23" s="83"/>
      <c r="T23" s="83"/>
      <c r="U23" s="83"/>
      <c r="V23" s="83"/>
      <c r="W23" s="83"/>
      <c r="X23" s="83"/>
      <c r="Y23" s="83"/>
      <c r="Z23" s="83"/>
      <c r="AA23" s="83"/>
      <c r="AC23">
        <f t="shared" si="0"/>
        <v>0</v>
      </c>
    </row>
    <row r="24" spans="1:29" x14ac:dyDescent="0.25">
      <c r="A24" t="s">
        <v>949</v>
      </c>
      <c r="B24">
        <v>23</v>
      </c>
      <c r="C24" s="83"/>
      <c r="D24" s="83"/>
      <c r="E24" s="83"/>
      <c r="F24" s="83"/>
      <c r="G24" s="83"/>
      <c r="H24" s="83"/>
      <c r="I24" s="83"/>
      <c r="J24" s="83"/>
      <c r="K24" s="83"/>
      <c r="L24" s="83"/>
      <c r="M24" s="83"/>
      <c r="N24" s="83"/>
      <c r="P24" s="83"/>
      <c r="Q24" s="83"/>
      <c r="R24" s="83"/>
      <c r="S24" s="83"/>
      <c r="T24" s="83"/>
      <c r="U24" s="83"/>
      <c r="V24" s="83"/>
      <c r="W24" s="83"/>
      <c r="X24" s="83"/>
      <c r="Y24" s="83"/>
      <c r="Z24" s="83"/>
      <c r="AA24" s="83"/>
      <c r="AC24">
        <f t="shared" si="0"/>
        <v>0</v>
      </c>
    </row>
    <row r="25" spans="1:29" x14ac:dyDescent="0.25">
      <c r="A25" t="s">
        <v>949</v>
      </c>
      <c r="B25">
        <v>24</v>
      </c>
      <c r="C25" s="83"/>
      <c r="D25" s="83"/>
      <c r="E25" s="83"/>
      <c r="F25" s="83"/>
      <c r="G25" s="83"/>
      <c r="H25" s="83"/>
      <c r="I25" s="83"/>
      <c r="J25" s="83"/>
      <c r="K25" s="83"/>
      <c r="L25" s="83"/>
      <c r="M25" s="83"/>
      <c r="N25" s="83"/>
      <c r="P25" s="83"/>
      <c r="Q25" s="83"/>
      <c r="R25" s="83"/>
      <c r="S25" s="83"/>
      <c r="T25" s="83"/>
      <c r="U25" s="83"/>
      <c r="V25" s="83"/>
      <c r="W25" s="83"/>
      <c r="X25" s="83"/>
      <c r="Y25" s="83"/>
      <c r="Z25" s="83"/>
      <c r="AA25" s="83"/>
      <c r="AC25">
        <f t="shared" si="0"/>
        <v>0</v>
      </c>
    </row>
    <row r="26" spans="1:29" x14ac:dyDescent="0.25">
      <c r="A26" t="s">
        <v>949</v>
      </c>
      <c r="B26">
        <v>25</v>
      </c>
      <c r="C26" s="83"/>
      <c r="D26" s="83"/>
      <c r="E26" s="83"/>
      <c r="F26" s="83"/>
      <c r="G26" s="83"/>
      <c r="H26" s="83"/>
      <c r="I26" s="83"/>
      <c r="J26" s="83"/>
      <c r="K26" s="83"/>
      <c r="L26" s="83"/>
      <c r="M26" s="83"/>
      <c r="N26" s="83"/>
      <c r="P26" s="83"/>
      <c r="Q26" s="83"/>
      <c r="R26" s="83"/>
      <c r="S26" s="83"/>
      <c r="T26" s="83"/>
      <c r="U26" s="83"/>
      <c r="V26" s="83"/>
      <c r="W26" s="83"/>
      <c r="X26" s="83"/>
      <c r="Y26" s="83"/>
      <c r="Z26" s="83"/>
      <c r="AA26" s="83"/>
      <c r="AC26">
        <f t="shared" si="0"/>
        <v>0</v>
      </c>
    </row>
    <row r="27" spans="1:29" x14ac:dyDescent="0.25">
      <c r="A27" t="s">
        <v>949</v>
      </c>
      <c r="B27">
        <v>26</v>
      </c>
      <c r="C27" s="83"/>
      <c r="D27" s="83"/>
      <c r="E27" s="83"/>
      <c r="F27" s="83"/>
      <c r="G27" s="83"/>
      <c r="H27" s="83"/>
      <c r="I27" s="83"/>
      <c r="J27" s="83"/>
      <c r="K27" s="83"/>
      <c r="L27" s="83"/>
      <c r="M27" s="83"/>
      <c r="N27" s="83"/>
      <c r="P27" s="83"/>
      <c r="Q27" s="83"/>
      <c r="R27" s="83"/>
      <c r="S27" s="83"/>
      <c r="T27" s="83"/>
      <c r="U27" s="83"/>
      <c r="V27" s="83"/>
      <c r="W27" s="83"/>
      <c r="X27" s="83"/>
      <c r="Y27" s="83"/>
      <c r="Z27" s="83"/>
      <c r="AA27" s="83"/>
      <c r="AC27">
        <f t="shared" si="0"/>
        <v>0</v>
      </c>
    </row>
    <row r="28" spans="1:29" x14ac:dyDescent="0.25">
      <c r="A28" t="s">
        <v>949</v>
      </c>
      <c r="B28">
        <v>27</v>
      </c>
      <c r="C28" s="83"/>
      <c r="D28" s="83"/>
      <c r="E28" s="83"/>
      <c r="F28" s="83"/>
      <c r="G28" s="83"/>
      <c r="H28" s="83"/>
      <c r="I28" s="83"/>
      <c r="J28" s="83"/>
      <c r="K28" s="83"/>
      <c r="L28" s="83"/>
      <c r="M28" s="83"/>
      <c r="N28" s="83"/>
      <c r="P28" s="83"/>
      <c r="Q28" s="83"/>
      <c r="R28" s="83"/>
      <c r="S28" s="83"/>
      <c r="T28" s="83"/>
      <c r="U28" s="83"/>
      <c r="V28" s="83"/>
      <c r="W28" s="83"/>
      <c r="X28" s="83"/>
      <c r="Y28" s="83"/>
      <c r="Z28" s="83"/>
      <c r="AA28" s="83"/>
      <c r="AC28">
        <f t="shared" si="0"/>
        <v>0</v>
      </c>
    </row>
    <row r="29" spans="1:29" x14ac:dyDescent="0.25">
      <c r="A29" t="s">
        <v>949</v>
      </c>
      <c r="B29">
        <v>28</v>
      </c>
      <c r="C29" s="83"/>
      <c r="D29" s="83"/>
      <c r="E29" s="83"/>
      <c r="F29" s="83"/>
      <c r="G29" s="83"/>
      <c r="H29" s="83"/>
      <c r="I29" s="83"/>
      <c r="J29" s="83"/>
      <c r="K29" s="83"/>
      <c r="L29" s="83"/>
      <c r="M29" s="83"/>
      <c r="N29" s="83"/>
      <c r="P29" s="83"/>
      <c r="Q29" s="83"/>
      <c r="R29" s="83"/>
      <c r="S29" s="83"/>
      <c r="T29" s="83"/>
      <c r="U29" s="83"/>
      <c r="V29" s="83"/>
      <c r="W29" s="83"/>
      <c r="X29" s="83"/>
      <c r="Y29" s="83"/>
      <c r="Z29" s="83"/>
      <c r="AA29" s="83"/>
      <c r="AC29">
        <f t="shared" si="0"/>
        <v>0</v>
      </c>
    </row>
    <row r="30" spans="1:29" x14ac:dyDescent="0.25">
      <c r="A30" t="s">
        <v>949</v>
      </c>
      <c r="B30">
        <v>29</v>
      </c>
      <c r="C30" s="83"/>
      <c r="D30" s="83"/>
      <c r="E30" s="83"/>
      <c r="F30" s="83"/>
      <c r="G30" s="83"/>
      <c r="H30" s="83"/>
      <c r="I30" s="83"/>
      <c r="J30" s="83"/>
      <c r="K30" s="83"/>
      <c r="L30" s="83"/>
      <c r="M30" s="83"/>
      <c r="N30" s="83"/>
      <c r="P30" s="83"/>
      <c r="Q30" s="83"/>
      <c r="R30" s="83"/>
      <c r="S30" s="83"/>
      <c r="T30" s="83"/>
      <c r="U30" s="83"/>
      <c r="V30" s="83"/>
      <c r="W30" s="83"/>
      <c r="X30" s="83"/>
      <c r="Y30" s="83"/>
      <c r="Z30" s="83"/>
      <c r="AA30" s="83"/>
      <c r="AC30">
        <f t="shared" si="0"/>
        <v>0</v>
      </c>
    </row>
    <row r="31" spans="1:29" x14ac:dyDescent="0.25">
      <c r="A31" t="s">
        <v>949</v>
      </c>
      <c r="B31">
        <v>30</v>
      </c>
      <c r="C31" s="83"/>
      <c r="D31" s="83"/>
      <c r="E31" s="83"/>
      <c r="F31" s="83"/>
      <c r="G31" s="83"/>
      <c r="H31" s="83"/>
      <c r="I31" s="83"/>
      <c r="J31" s="83"/>
      <c r="K31" s="83"/>
      <c r="L31" s="83"/>
      <c r="M31" s="83"/>
      <c r="N31" s="83"/>
      <c r="P31" s="83"/>
      <c r="Q31" s="83"/>
      <c r="R31" s="83"/>
      <c r="S31" s="83"/>
      <c r="T31" s="83"/>
      <c r="U31" s="83"/>
      <c r="V31" s="83"/>
      <c r="W31" s="83"/>
      <c r="X31" s="83"/>
      <c r="Y31" s="83"/>
      <c r="Z31" s="83"/>
      <c r="AA31" s="83"/>
      <c r="AC31">
        <f t="shared" si="0"/>
        <v>0</v>
      </c>
    </row>
    <row r="32" spans="1:29" x14ac:dyDescent="0.25">
      <c r="A32" t="s">
        <v>949</v>
      </c>
      <c r="B32">
        <v>31</v>
      </c>
      <c r="C32" s="83"/>
      <c r="D32" s="83"/>
      <c r="E32" s="83"/>
      <c r="F32" s="83"/>
      <c r="G32" s="83"/>
      <c r="H32" s="83"/>
      <c r="I32" s="83"/>
      <c r="J32" s="83"/>
      <c r="K32" s="83"/>
      <c r="L32" s="83"/>
      <c r="M32" s="83"/>
      <c r="N32" s="83"/>
      <c r="P32" s="83"/>
      <c r="Q32" s="83"/>
      <c r="R32" s="83"/>
      <c r="S32" s="83"/>
      <c r="T32" s="83"/>
      <c r="U32" s="83"/>
      <c r="V32" s="83"/>
      <c r="W32" s="83"/>
      <c r="X32" s="83"/>
      <c r="Y32" s="83"/>
      <c r="Z32" s="83"/>
      <c r="AA32" s="83"/>
      <c r="AC32">
        <f t="shared" si="0"/>
        <v>0</v>
      </c>
    </row>
    <row r="33" spans="1:29" x14ac:dyDescent="0.25">
      <c r="A33" t="s">
        <v>949</v>
      </c>
      <c r="B33">
        <v>32</v>
      </c>
      <c r="C33" s="83"/>
      <c r="D33" s="83"/>
      <c r="E33" s="83"/>
      <c r="F33" s="83"/>
      <c r="G33" s="83"/>
      <c r="H33" s="83"/>
      <c r="I33" s="83"/>
      <c r="J33" s="83"/>
      <c r="K33" s="83"/>
      <c r="L33" s="83"/>
      <c r="M33" s="83"/>
      <c r="N33" s="83"/>
      <c r="P33" s="83"/>
      <c r="Q33" s="83"/>
      <c r="R33" s="83"/>
      <c r="S33" s="83"/>
      <c r="T33" s="83"/>
      <c r="U33" s="83"/>
      <c r="V33" s="83"/>
      <c r="W33" s="83"/>
      <c r="X33" s="83"/>
      <c r="Y33" s="83"/>
      <c r="Z33" s="83"/>
      <c r="AA33" s="83"/>
      <c r="AC33">
        <f t="shared" si="0"/>
        <v>0</v>
      </c>
    </row>
    <row r="34" spans="1:29" x14ac:dyDescent="0.25">
      <c r="A34" t="s">
        <v>949</v>
      </c>
      <c r="B34">
        <v>33</v>
      </c>
      <c r="C34" s="83"/>
      <c r="D34" s="83"/>
      <c r="E34" s="83"/>
      <c r="F34" s="83"/>
      <c r="G34" s="83"/>
      <c r="H34" s="83"/>
      <c r="I34" s="83"/>
      <c r="J34" s="83"/>
      <c r="K34" s="83"/>
      <c r="L34" s="83"/>
      <c r="M34" s="83"/>
      <c r="N34" s="83"/>
      <c r="P34" s="83"/>
      <c r="Q34" s="83"/>
      <c r="R34" s="83"/>
      <c r="S34" s="83"/>
      <c r="T34" s="83"/>
      <c r="U34" s="83"/>
      <c r="V34" s="83"/>
      <c r="W34" s="83"/>
      <c r="X34" s="83"/>
      <c r="Y34" s="83"/>
      <c r="Z34" s="83"/>
      <c r="AA34" s="83"/>
      <c r="AC34">
        <f t="shared" si="0"/>
        <v>0</v>
      </c>
    </row>
    <row r="35" spans="1:29" x14ac:dyDescent="0.25">
      <c r="A35" t="s">
        <v>949</v>
      </c>
      <c r="B35">
        <v>34</v>
      </c>
      <c r="C35" s="83"/>
      <c r="D35" s="83"/>
      <c r="E35" s="83"/>
      <c r="F35" s="83"/>
      <c r="G35" s="83"/>
      <c r="H35" s="83"/>
      <c r="I35" s="83"/>
      <c r="J35" s="83"/>
      <c r="K35" s="83"/>
      <c r="L35" s="83"/>
      <c r="M35" s="83"/>
      <c r="N35" s="83"/>
      <c r="P35" s="83"/>
      <c r="Q35" s="83"/>
      <c r="R35" s="83"/>
      <c r="S35" s="83"/>
      <c r="T35" s="83"/>
      <c r="U35" s="83"/>
      <c r="V35" s="83"/>
      <c r="W35" s="83"/>
      <c r="X35" s="83"/>
      <c r="Y35" s="83"/>
      <c r="Z35" s="83"/>
      <c r="AA35" s="83"/>
      <c r="AC35">
        <f t="shared" si="0"/>
        <v>0</v>
      </c>
    </row>
    <row r="36" spans="1:29" x14ac:dyDescent="0.25">
      <c r="A36" t="s">
        <v>949</v>
      </c>
      <c r="B36">
        <v>35</v>
      </c>
      <c r="C36" s="83"/>
      <c r="D36" s="83"/>
      <c r="E36" s="83"/>
      <c r="F36" s="83"/>
      <c r="G36" s="83"/>
      <c r="H36" s="83"/>
      <c r="I36" s="83"/>
      <c r="J36" s="83"/>
      <c r="K36" s="83"/>
      <c r="L36" s="83"/>
      <c r="M36" s="83"/>
      <c r="N36" s="83"/>
      <c r="P36" s="83"/>
      <c r="Q36" s="83"/>
      <c r="R36" s="83"/>
      <c r="S36" s="83"/>
      <c r="T36" s="83"/>
      <c r="U36" s="83"/>
      <c r="V36" s="83"/>
      <c r="W36" s="83"/>
      <c r="X36" s="83"/>
      <c r="Y36" s="83"/>
      <c r="Z36" s="83"/>
      <c r="AA36" s="83"/>
      <c r="AC36">
        <f t="shared" si="0"/>
        <v>0</v>
      </c>
    </row>
    <row r="37" spans="1:29" x14ac:dyDescent="0.25">
      <c r="A37">
        <v>1</v>
      </c>
      <c r="B37">
        <v>36</v>
      </c>
      <c r="C37" s="83"/>
      <c r="D37" s="83"/>
      <c r="E37" s="83">
        <f>LEN('1'!F10)</f>
        <v>150</v>
      </c>
      <c r="F37" s="83"/>
      <c r="G37" s="83"/>
      <c r="H37" s="83"/>
      <c r="I37" s="83"/>
      <c r="J37" s="83"/>
      <c r="K37" s="83"/>
      <c r="L37" s="83"/>
      <c r="M37" s="83"/>
      <c r="N37" s="83"/>
      <c r="P37" s="83"/>
      <c r="Q37" s="83"/>
      <c r="R37" s="83">
        <v>265</v>
      </c>
      <c r="S37" s="83"/>
      <c r="T37" s="83"/>
      <c r="U37" s="83"/>
      <c r="V37" s="83"/>
      <c r="W37" s="83"/>
      <c r="X37" s="83"/>
      <c r="Y37" s="83"/>
      <c r="Z37" s="83"/>
      <c r="AA37" s="83"/>
      <c r="AC37">
        <f>IF(OR(C37&gt;P37,D37&gt;Q37,E37&gt;R37),1,0)</f>
        <v>0</v>
      </c>
    </row>
    <row r="38" spans="1:29" x14ac:dyDescent="0.25">
      <c r="A38">
        <v>1</v>
      </c>
      <c r="B38">
        <v>37</v>
      </c>
      <c r="C38" s="83"/>
      <c r="D38" s="83"/>
      <c r="E38" s="83">
        <f>LEN('1'!F14)</f>
        <v>111</v>
      </c>
      <c r="F38" s="83"/>
      <c r="G38" s="83"/>
      <c r="H38" s="83"/>
      <c r="I38" s="83"/>
      <c r="J38" s="83"/>
      <c r="K38" s="83"/>
      <c r="L38" s="83"/>
      <c r="M38" s="83"/>
      <c r="N38" s="83"/>
      <c r="P38" s="83"/>
      <c r="Q38" s="83"/>
      <c r="R38" s="83">
        <v>209</v>
      </c>
      <c r="S38" s="83"/>
      <c r="T38" s="83"/>
      <c r="U38" s="83"/>
      <c r="V38" s="83"/>
      <c r="W38" s="83"/>
      <c r="X38" s="83"/>
      <c r="Y38" s="83"/>
      <c r="Z38" s="83"/>
      <c r="AA38" s="83"/>
      <c r="AC38">
        <f t="shared" ref="AC38:AC101" si="1">IF(OR(C38&gt;P38,D38&gt;Q38,E38&gt;R38),1,0)</f>
        <v>0</v>
      </c>
    </row>
    <row r="39" spans="1:29" x14ac:dyDescent="0.25">
      <c r="A39">
        <v>1</v>
      </c>
      <c r="B39">
        <v>38</v>
      </c>
      <c r="C39" s="83"/>
      <c r="D39" s="83"/>
      <c r="E39" s="83">
        <f>LEN('1'!F31)</f>
        <v>48</v>
      </c>
      <c r="F39" s="83"/>
      <c r="G39" s="83"/>
      <c r="H39" s="83"/>
      <c r="I39" s="83"/>
      <c r="J39" s="83"/>
      <c r="K39" s="83"/>
      <c r="L39" s="83"/>
      <c r="M39" s="83"/>
      <c r="N39" s="83"/>
      <c r="P39" s="83"/>
      <c r="Q39" s="83"/>
      <c r="R39" s="83">
        <v>209</v>
      </c>
      <c r="S39" s="83"/>
      <c r="T39" s="83"/>
      <c r="U39" s="83"/>
      <c r="V39" s="83"/>
      <c r="W39" s="83"/>
      <c r="X39" s="83"/>
      <c r="Y39" s="83"/>
      <c r="Z39" s="83"/>
      <c r="AA39" s="83"/>
      <c r="AC39">
        <f t="shared" si="1"/>
        <v>0</v>
      </c>
    </row>
    <row r="40" spans="1:29" x14ac:dyDescent="0.25">
      <c r="A40">
        <v>2</v>
      </c>
      <c r="B40">
        <v>39</v>
      </c>
      <c r="C40" s="83"/>
      <c r="D40" s="83"/>
      <c r="E40" s="83">
        <f>LEN('2'!F5)</f>
        <v>510</v>
      </c>
      <c r="F40" s="83"/>
      <c r="G40" s="83"/>
      <c r="H40" s="83"/>
      <c r="I40" s="83"/>
      <c r="J40" s="83"/>
      <c r="K40" s="83"/>
      <c r="L40" s="83"/>
      <c r="M40" s="83"/>
      <c r="N40" s="83"/>
      <c r="P40" s="83"/>
      <c r="Q40" s="83"/>
      <c r="R40" s="83">
        <v>279</v>
      </c>
      <c r="S40" s="83"/>
      <c r="T40" s="83"/>
      <c r="U40" s="83"/>
      <c r="V40" s="83"/>
      <c r="W40" s="83"/>
      <c r="X40" s="83"/>
      <c r="Y40" s="83"/>
      <c r="Z40" s="83"/>
      <c r="AA40" s="83"/>
      <c r="AC40">
        <f t="shared" si="1"/>
        <v>1</v>
      </c>
    </row>
    <row r="41" spans="1:29" x14ac:dyDescent="0.25">
      <c r="A41">
        <v>2</v>
      </c>
      <c r="B41">
        <v>40</v>
      </c>
      <c r="C41" s="83"/>
      <c r="D41" s="83"/>
      <c r="E41" s="83">
        <f>LEN('2'!F6)</f>
        <v>196</v>
      </c>
      <c r="F41" s="83"/>
      <c r="G41" s="83"/>
      <c r="H41" s="83"/>
      <c r="I41" s="83"/>
      <c r="J41" s="83"/>
      <c r="K41" s="83"/>
      <c r="L41" s="83"/>
      <c r="M41" s="83"/>
      <c r="N41" s="83"/>
      <c r="P41" s="83"/>
      <c r="Q41" s="83"/>
      <c r="R41" s="83">
        <v>172</v>
      </c>
      <c r="S41" s="83"/>
      <c r="T41" s="83"/>
      <c r="U41" s="83"/>
      <c r="V41" s="83"/>
      <c r="W41" s="83"/>
      <c r="X41" s="83"/>
      <c r="Y41" s="83"/>
      <c r="Z41" s="83"/>
      <c r="AA41" s="83"/>
      <c r="AC41">
        <f t="shared" si="1"/>
        <v>1</v>
      </c>
    </row>
    <row r="42" spans="1:29" x14ac:dyDescent="0.25">
      <c r="A42">
        <v>3</v>
      </c>
      <c r="B42">
        <v>41</v>
      </c>
      <c r="C42" s="83"/>
      <c r="D42" s="83"/>
      <c r="E42" s="83">
        <f>LEN('3'!D5)</f>
        <v>531</v>
      </c>
      <c r="F42" s="83"/>
      <c r="G42" s="83"/>
      <c r="H42" s="83"/>
      <c r="I42" s="83"/>
      <c r="J42" s="83"/>
      <c r="K42" s="83"/>
      <c r="L42" s="83"/>
      <c r="M42" s="83"/>
      <c r="N42" s="83"/>
      <c r="P42" s="83"/>
      <c r="Q42" s="83"/>
      <c r="R42" s="83">
        <v>590</v>
      </c>
      <c r="S42" s="83"/>
      <c r="T42" s="83"/>
      <c r="U42" s="83"/>
      <c r="V42" s="83"/>
      <c r="W42" s="83"/>
      <c r="X42" s="83"/>
      <c r="Y42" s="83"/>
      <c r="Z42" s="83"/>
      <c r="AA42" s="83"/>
      <c r="AC42">
        <f t="shared" si="1"/>
        <v>0</v>
      </c>
    </row>
    <row r="43" spans="1:29" x14ac:dyDescent="0.25">
      <c r="A43">
        <v>3</v>
      </c>
      <c r="B43">
        <v>42</v>
      </c>
      <c r="C43" s="83"/>
      <c r="D43" s="83"/>
      <c r="E43" s="83">
        <f>LEN('3'!D6)</f>
        <v>74</v>
      </c>
      <c r="F43" s="83"/>
      <c r="G43" s="83"/>
      <c r="H43" s="83"/>
      <c r="I43" s="83"/>
      <c r="J43" s="83"/>
      <c r="K43" s="83"/>
      <c r="L43" s="83"/>
      <c r="M43" s="83"/>
      <c r="N43" s="83"/>
      <c r="P43" s="83"/>
      <c r="Q43" s="83"/>
      <c r="R43" s="83">
        <v>199</v>
      </c>
      <c r="S43" s="83"/>
      <c r="T43" s="83"/>
      <c r="U43" s="83"/>
      <c r="V43" s="83"/>
      <c r="W43" s="83"/>
      <c r="X43" s="83"/>
      <c r="Y43" s="83"/>
      <c r="Z43" s="83"/>
      <c r="AA43" s="83"/>
      <c r="AC43">
        <f t="shared" si="1"/>
        <v>0</v>
      </c>
    </row>
    <row r="44" spans="1:29" x14ac:dyDescent="0.25">
      <c r="A44">
        <v>4</v>
      </c>
      <c r="B44">
        <v>43</v>
      </c>
      <c r="C44" s="83"/>
      <c r="D44" s="83"/>
      <c r="E44" s="83">
        <f>LEN('4'!G5)</f>
        <v>190</v>
      </c>
      <c r="F44" s="83"/>
      <c r="G44" s="83"/>
      <c r="H44" s="83"/>
      <c r="I44" s="83"/>
      <c r="J44" s="83"/>
      <c r="K44" s="83"/>
      <c r="L44" s="83"/>
      <c r="M44" s="83"/>
      <c r="N44" s="83"/>
      <c r="P44" s="83"/>
      <c r="Q44" s="83"/>
      <c r="R44" s="83">
        <v>185</v>
      </c>
      <c r="S44" s="83"/>
      <c r="T44" s="83"/>
      <c r="U44" s="83"/>
      <c r="V44" s="83"/>
      <c r="W44" s="83"/>
      <c r="X44" s="83"/>
      <c r="Y44" s="83"/>
      <c r="Z44" s="83"/>
      <c r="AA44" s="83"/>
      <c r="AC44">
        <f t="shared" si="1"/>
        <v>1</v>
      </c>
    </row>
    <row r="45" spans="1:29" x14ac:dyDescent="0.25">
      <c r="A45">
        <v>4</v>
      </c>
      <c r="B45">
        <v>44</v>
      </c>
      <c r="C45" s="83"/>
      <c r="D45" s="83"/>
      <c r="E45" s="83">
        <f>LEN('4'!G23)</f>
        <v>195</v>
      </c>
      <c r="F45" s="83"/>
      <c r="G45" s="83"/>
      <c r="H45" s="83"/>
      <c r="I45" s="83"/>
      <c r="J45" s="83"/>
      <c r="K45" s="83"/>
      <c r="L45" s="83"/>
      <c r="M45" s="83"/>
      <c r="N45" s="83"/>
      <c r="P45" s="83"/>
      <c r="Q45" s="83"/>
      <c r="R45" s="83">
        <v>186</v>
      </c>
      <c r="S45" s="83"/>
      <c r="T45" s="83"/>
      <c r="U45" s="83"/>
      <c r="V45" s="83"/>
      <c r="W45" s="83"/>
      <c r="X45" s="83"/>
      <c r="Y45" s="83"/>
      <c r="Z45" s="83"/>
      <c r="AA45" s="83"/>
      <c r="AC45">
        <f t="shared" si="1"/>
        <v>1</v>
      </c>
    </row>
    <row r="46" spans="1:29" x14ac:dyDescent="0.25">
      <c r="A46">
        <v>5</v>
      </c>
      <c r="B46">
        <v>45</v>
      </c>
      <c r="C46" s="83"/>
      <c r="D46" s="83"/>
      <c r="E46" s="83">
        <f>LEN('5'!G5)</f>
        <v>111</v>
      </c>
      <c r="F46" s="83"/>
      <c r="G46" s="83"/>
      <c r="H46" s="83"/>
      <c r="I46" s="83"/>
      <c r="J46" s="83"/>
      <c r="K46" s="83"/>
      <c r="L46" s="83"/>
      <c r="M46" s="83"/>
      <c r="N46" s="83"/>
      <c r="P46" s="83"/>
      <c r="Q46" s="83"/>
      <c r="R46" s="83">
        <v>188</v>
      </c>
      <c r="S46" s="83"/>
      <c r="T46" s="83"/>
      <c r="U46" s="83"/>
      <c r="V46" s="83"/>
      <c r="W46" s="83"/>
      <c r="X46" s="83"/>
      <c r="Y46" s="83"/>
      <c r="Z46" s="83"/>
      <c r="AA46" s="83"/>
      <c r="AC46">
        <f t="shared" si="1"/>
        <v>0</v>
      </c>
    </row>
    <row r="47" spans="1:29" x14ac:dyDescent="0.25">
      <c r="A47">
        <v>5</v>
      </c>
      <c r="B47">
        <v>46</v>
      </c>
      <c r="C47" s="83"/>
      <c r="D47" s="83"/>
      <c r="E47" s="83">
        <f>LEN('5'!G6)</f>
        <v>146</v>
      </c>
      <c r="F47" s="83"/>
      <c r="G47" s="83"/>
      <c r="H47" s="83"/>
      <c r="I47" s="83"/>
      <c r="J47" s="83"/>
      <c r="K47" s="83"/>
      <c r="L47" s="83"/>
      <c r="M47" s="83"/>
      <c r="N47" s="83"/>
      <c r="P47" s="83"/>
      <c r="Q47" s="83"/>
      <c r="R47" s="83">
        <v>187</v>
      </c>
      <c r="S47" s="83"/>
      <c r="T47" s="83"/>
      <c r="U47" s="83"/>
      <c r="V47" s="83"/>
      <c r="W47" s="83"/>
      <c r="X47" s="83"/>
      <c r="Y47" s="83"/>
      <c r="Z47" s="83"/>
      <c r="AA47" s="83"/>
      <c r="AC47">
        <f t="shared" si="1"/>
        <v>0</v>
      </c>
    </row>
    <row r="48" spans="1:29" x14ac:dyDescent="0.25">
      <c r="A48">
        <v>6</v>
      </c>
      <c r="B48">
        <v>47</v>
      </c>
      <c r="C48" s="83"/>
      <c r="D48" s="83"/>
      <c r="E48" s="83">
        <f>LEN('6'!E5)</f>
        <v>129</v>
      </c>
      <c r="F48" s="83"/>
      <c r="G48" s="83"/>
      <c r="H48" s="83"/>
      <c r="I48" s="83"/>
      <c r="J48" s="83"/>
      <c r="K48" s="83"/>
      <c r="L48" s="83"/>
      <c r="M48" s="83"/>
      <c r="N48" s="83"/>
      <c r="P48" s="83"/>
      <c r="Q48" s="83"/>
      <c r="R48" s="83">
        <v>155</v>
      </c>
      <c r="S48" s="83"/>
      <c r="T48" s="83"/>
      <c r="U48" s="83"/>
      <c r="V48" s="83"/>
      <c r="W48" s="83"/>
      <c r="X48" s="83"/>
      <c r="Y48" s="83"/>
      <c r="Z48" s="83"/>
      <c r="AA48" s="83"/>
      <c r="AC48">
        <f t="shared" si="1"/>
        <v>0</v>
      </c>
    </row>
    <row r="49" spans="1:29" x14ac:dyDescent="0.25">
      <c r="A49">
        <v>7</v>
      </c>
      <c r="B49">
        <v>48</v>
      </c>
      <c r="C49" s="83"/>
      <c r="D49" s="83"/>
      <c r="E49" s="83">
        <f>LEN('7'!D5)</f>
        <v>149</v>
      </c>
      <c r="F49" s="83"/>
      <c r="G49" s="83"/>
      <c r="H49" s="83"/>
      <c r="I49" s="83"/>
      <c r="J49" s="83"/>
      <c r="K49" s="83"/>
      <c r="L49" s="83"/>
      <c r="M49" s="83"/>
      <c r="N49" s="83"/>
      <c r="P49" s="83"/>
      <c r="Q49" s="83"/>
      <c r="R49" s="83">
        <v>330</v>
      </c>
      <c r="S49" s="83"/>
      <c r="T49" s="83"/>
      <c r="U49" s="83"/>
      <c r="V49" s="83"/>
      <c r="W49" s="83"/>
      <c r="X49" s="83"/>
      <c r="Y49" s="83"/>
      <c r="Z49" s="83"/>
      <c r="AA49" s="83"/>
      <c r="AC49">
        <f t="shared" si="1"/>
        <v>0</v>
      </c>
    </row>
    <row r="50" spans="1:29" x14ac:dyDescent="0.25">
      <c r="A50">
        <v>7</v>
      </c>
      <c r="B50">
        <v>49</v>
      </c>
      <c r="C50" s="83"/>
      <c r="D50" s="83"/>
      <c r="E50" s="83">
        <f>LEN('7'!D6)</f>
        <v>10</v>
      </c>
      <c r="F50" s="83"/>
      <c r="G50" s="83"/>
      <c r="H50" s="83"/>
      <c r="I50" s="83"/>
      <c r="J50" s="83"/>
      <c r="K50" s="83"/>
      <c r="L50" s="83"/>
      <c r="M50" s="83"/>
      <c r="N50" s="83"/>
      <c r="P50" s="83"/>
      <c r="Q50" s="83"/>
      <c r="R50" s="83">
        <v>215</v>
      </c>
      <c r="S50" s="83"/>
      <c r="T50" s="83"/>
      <c r="U50" s="83"/>
      <c r="V50" s="83"/>
      <c r="W50" s="83"/>
      <c r="X50" s="83"/>
      <c r="Y50" s="83"/>
      <c r="Z50" s="83"/>
      <c r="AA50" s="83"/>
      <c r="AC50">
        <f t="shared" si="1"/>
        <v>0</v>
      </c>
    </row>
    <row r="51" spans="1:29" x14ac:dyDescent="0.25">
      <c r="A51">
        <v>8</v>
      </c>
      <c r="B51">
        <v>50</v>
      </c>
      <c r="C51" s="83"/>
      <c r="D51" s="83"/>
      <c r="E51" s="83">
        <f>LEN('8'!D6)</f>
        <v>647</v>
      </c>
      <c r="F51" s="83"/>
      <c r="G51" s="83"/>
      <c r="H51" s="83"/>
      <c r="I51" s="83"/>
      <c r="J51" s="83"/>
      <c r="K51" s="83"/>
      <c r="L51" s="83"/>
      <c r="M51" s="83"/>
      <c r="N51" s="83"/>
      <c r="P51" s="83"/>
      <c r="Q51" s="83"/>
      <c r="R51" s="83">
        <v>196</v>
      </c>
      <c r="S51" s="83"/>
      <c r="T51" s="83"/>
      <c r="U51" s="83"/>
      <c r="V51" s="83"/>
      <c r="W51" s="83"/>
      <c r="X51" s="83"/>
      <c r="Y51" s="83"/>
      <c r="Z51" s="83"/>
      <c r="AA51" s="83"/>
      <c r="AC51">
        <f t="shared" si="1"/>
        <v>1</v>
      </c>
    </row>
    <row r="52" spans="1:29" x14ac:dyDescent="0.25">
      <c r="A52">
        <v>9</v>
      </c>
      <c r="B52">
        <v>51</v>
      </c>
      <c r="C52" s="83"/>
      <c r="D52" s="83"/>
      <c r="E52" s="83">
        <f>LEN('9'!E5)</f>
        <v>132</v>
      </c>
      <c r="F52" s="83"/>
      <c r="G52" s="83"/>
      <c r="H52" s="83"/>
      <c r="I52" s="83"/>
      <c r="J52" s="83"/>
      <c r="K52" s="83"/>
      <c r="L52" s="83"/>
      <c r="M52" s="83"/>
      <c r="N52" s="83"/>
      <c r="P52" s="83"/>
      <c r="Q52" s="83"/>
      <c r="R52" s="83">
        <v>196</v>
      </c>
      <c r="S52" s="83"/>
      <c r="T52" s="83"/>
      <c r="U52" s="83"/>
      <c r="V52" s="83"/>
      <c r="W52" s="83"/>
      <c r="X52" s="83"/>
      <c r="Y52" s="83"/>
      <c r="Z52" s="83"/>
      <c r="AA52" s="83"/>
      <c r="AC52">
        <f t="shared" si="1"/>
        <v>0</v>
      </c>
    </row>
    <row r="53" spans="1:29" x14ac:dyDescent="0.25">
      <c r="A53">
        <v>10</v>
      </c>
      <c r="B53">
        <v>52</v>
      </c>
      <c r="C53" s="83"/>
      <c r="D53" s="83"/>
      <c r="E53" s="83">
        <f>LEN('10'!J5)</f>
        <v>246</v>
      </c>
      <c r="F53" s="83"/>
      <c r="G53" s="83"/>
      <c r="H53" s="83"/>
      <c r="I53" s="83"/>
      <c r="J53" s="83"/>
      <c r="K53" s="83"/>
      <c r="L53" s="83"/>
      <c r="M53" s="83"/>
      <c r="N53" s="83"/>
      <c r="P53" s="83"/>
      <c r="Q53" s="83"/>
      <c r="R53" s="83">
        <v>327</v>
      </c>
      <c r="S53" s="83"/>
      <c r="T53" s="83"/>
      <c r="U53" s="83"/>
      <c r="V53" s="83"/>
      <c r="W53" s="83"/>
      <c r="X53" s="83"/>
      <c r="Y53" s="83"/>
      <c r="Z53" s="83"/>
      <c r="AA53" s="83"/>
      <c r="AC53">
        <f t="shared" si="1"/>
        <v>0</v>
      </c>
    </row>
    <row r="54" spans="1:29" x14ac:dyDescent="0.25">
      <c r="A54">
        <v>10</v>
      </c>
      <c r="B54">
        <v>53</v>
      </c>
      <c r="C54" s="83"/>
      <c r="D54" s="83"/>
      <c r="E54" s="83">
        <f>LEN('10'!J35)</f>
        <v>546</v>
      </c>
      <c r="F54" s="83"/>
      <c r="G54" s="83"/>
      <c r="H54" s="83"/>
      <c r="I54" s="83"/>
      <c r="J54" s="83"/>
      <c r="K54" s="83"/>
      <c r="L54" s="83"/>
      <c r="M54" s="83"/>
      <c r="N54" s="83"/>
      <c r="P54" s="83"/>
      <c r="Q54" s="83"/>
      <c r="R54" s="83">
        <v>276</v>
      </c>
      <c r="S54" s="83"/>
      <c r="T54" s="83"/>
      <c r="U54" s="83"/>
      <c r="V54" s="83"/>
      <c r="W54" s="83"/>
      <c r="X54" s="83"/>
      <c r="Y54" s="83"/>
      <c r="Z54" s="83"/>
      <c r="AA54" s="83"/>
      <c r="AC54">
        <f t="shared" si="1"/>
        <v>1</v>
      </c>
    </row>
    <row r="55" spans="1:29" x14ac:dyDescent="0.25">
      <c r="A55">
        <v>11</v>
      </c>
      <c r="B55">
        <v>54</v>
      </c>
      <c r="C55" s="83"/>
      <c r="D55" s="83"/>
      <c r="E55" s="83">
        <f>LEN('11'!H5)</f>
        <v>263</v>
      </c>
      <c r="F55" s="83"/>
      <c r="G55" s="83"/>
      <c r="H55" s="83"/>
      <c r="I55" s="83"/>
      <c r="J55" s="83"/>
      <c r="K55" s="83"/>
      <c r="L55" s="83"/>
      <c r="M55" s="83"/>
      <c r="N55" s="83"/>
      <c r="P55" s="83"/>
      <c r="Q55" s="83"/>
      <c r="R55" s="83">
        <v>234</v>
      </c>
      <c r="S55" s="83"/>
      <c r="T55" s="83"/>
      <c r="U55" s="83"/>
      <c r="V55" s="83"/>
      <c r="W55" s="83"/>
      <c r="X55" s="83"/>
      <c r="Y55" s="83"/>
      <c r="Z55" s="83"/>
      <c r="AA55" s="83"/>
      <c r="AC55">
        <f t="shared" si="1"/>
        <v>1</v>
      </c>
    </row>
    <row r="56" spans="1:29" x14ac:dyDescent="0.25">
      <c r="A56">
        <v>12</v>
      </c>
      <c r="B56">
        <v>55</v>
      </c>
      <c r="C56" s="83"/>
      <c r="D56" s="83"/>
      <c r="E56" s="83">
        <f>LEN('12'!I5)</f>
        <v>153</v>
      </c>
      <c r="F56" s="83"/>
      <c r="G56" s="83"/>
      <c r="H56" s="83"/>
      <c r="I56" s="83"/>
      <c r="J56" s="83"/>
      <c r="K56" s="83"/>
      <c r="L56" s="83"/>
      <c r="M56" s="83"/>
      <c r="N56" s="83"/>
      <c r="P56" s="83"/>
      <c r="Q56" s="83"/>
      <c r="R56" s="83">
        <v>276</v>
      </c>
      <c r="S56" s="83"/>
      <c r="T56" s="83"/>
      <c r="U56" s="83"/>
      <c r="V56" s="83"/>
      <c r="W56" s="83"/>
      <c r="X56" s="83"/>
      <c r="Y56" s="83"/>
      <c r="Z56" s="83"/>
      <c r="AA56" s="83"/>
      <c r="AC56">
        <f t="shared" si="1"/>
        <v>0</v>
      </c>
    </row>
    <row r="57" spans="1:29" x14ac:dyDescent="0.25">
      <c r="A57">
        <v>12</v>
      </c>
      <c r="B57">
        <v>56</v>
      </c>
      <c r="C57" s="83"/>
      <c r="D57" s="83"/>
      <c r="E57" s="83">
        <f>LEN('12'!I17)</f>
        <v>81</v>
      </c>
      <c r="F57" s="83"/>
      <c r="G57" s="83"/>
      <c r="H57" s="83"/>
      <c r="I57" s="83"/>
      <c r="J57" s="83"/>
      <c r="K57" s="83"/>
      <c r="L57" s="83"/>
      <c r="M57" s="83"/>
      <c r="N57" s="83"/>
      <c r="P57" s="83"/>
      <c r="Q57" s="83"/>
      <c r="R57" s="83">
        <v>380</v>
      </c>
      <c r="S57" s="83"/>
      <c r="T57" s="83"/>
      <c r="U57" s="83"/>
      <c r="V57" s="83"/>
      <c r="W57" s="83"/>
      <c r="X57" s="83"/>
      <c r="Y57" s="83"/>
      <c r="Z57" s="83"/>
      <c r="AA57" s="83"/>
      <c r="AC57">
        <f t="shared" si="1"/>
        <v>0</v>
      </c>
    </row>
    <row r="58" spans="1:29" x14ac:dyDescent="0.25">
      <c r="A58">
        <v>12</v>
      </c>
      <c r="B58">
        <v>57</v>
      </c>
      <c r="C58" s="83"/>
      <c r="D58" s="83"/>
      <c r="E58" s="83">
        <f>LEN('12'!I26)</f>
        <v>153</v>
      </c>
      <c r="F58" s="83"/>
      <c r="G58" s="83"/>
      <c r="H58" s="83"/>
      <c r="I58" s="83"/>
      <c r="J58" s="83"/>
      <c r="K58" s="83"/>
      <c r="L58" s="83"/>
      <c r="M58" s="83"/>
      <c r="N58" s="83"/>
      <c r="P58" s="83"/>
      <c r="Q58" s="83"/>
      <c r="R58" s="83">
        <v>279</v>
      </c>
      <c r="S58" s="83"/>
      <c r="T58" s="83"/>
      <c r="U58" s="83"/>
      <c r="V58" s="83"/>
      <c r="W58" s="83"/>
      <c r="X58" s="83"/>
      <c r="Y58" s="83"/>
      <c r="Z58" s="83"/>
      <c r="AA58" s="83"/>
      <c r="AC58">
        <f t="shared" si="1"/>
        <v>0</v>
      </c>
    </row>
    <row r="59" spans="1:29" x14ac:dyDescent="0.25">
      <c r="A59">
        <v>13</v>
      </c>
      <c r="B59">
        <v>58</v>
      </c>
      <c r="C59" s="83"/>
      <c r="D59" s="83"/>
      <c r="E59" s="83">
        <f>LEN('13'!E5)</f>
        <v>74</v>
      </c>
      <c r="F59" s="83"/>
      <c r="G59" s="83"/>
      <c r="H59" s="83"/>
      <c r="I59" s="83"/>
      <c r="J59" s="83"/>
      <c r="K59" s="83"/>
      <c r="L59" s="83"/>
      <c r="M59" s="83"/>
      <c r="N59" s="83"/>
      <c r="P59" s="83"/>
      <c r="Q59" s="83"/>
      <c r="R59" s="83">
        <v>198</v>
      </c>
      <c r="S59" s="83"/>
      <c r="T59" s="83"/>
      <c r="U59" s="83"/>
      <c r="V59" s="83"/>
      <c r="W59" s="83"/>
      <c r="X59" s="83"/>
      <c r="Y59" s="83"/>
      <c r="Z59" s="83"/>
      <c r="AA59" s="83"/>
      <c r="AC59">
        <f t="shared" si="1"/>
        <v>0</v>
      </c>
    </row>
    <row r="60" spans="1:29" x14ac:dyDescent="0.25">
      <c r="A60">
        <v>13</v>
      </c>
      <c r="B60">
        <v>59</v>
      </c>
      <c r="C60" s="83"/>
      <c r="D60" s="83"/>
      <c r="E60" s="83">
        <f>LEN('13'!E14)</f>
        <v>33</v>
      </c>
      <c r="F60" s="83"/>
      <c r="G60" s="83"/>
      <c r="H60" s="83"/>
      <c r="I60" s="83"/>
      <c r="J60" s="83"/>
      <c r="K60" s="83"/>
      <c r="L60" s="83"/>
      <c r="M60" s="83"/>
      <c r="N60" s="83"/>
      <c r="P60" s="83"/>
      <c r="Q60" s="83"/>
      <c r="R60" s="83">
        <v>279</v>
      </c>
      <c r="S60" s="83"/>
      <c r="T60" s="83"/>
      <c r="U60" s="83"/>
      <c r="V60" s="83"/>
      <c r="W60" s="83"/>
      <c r="X60" s="83"/>
      <c r="Y60" s="83"/>
      <c r="Z60" s="83"/>
      <c r="AA60" s="83"/>
      <c r="AC60">
        <f t="shared" si="1"/>
        <v>0</v>
      </c>
    </row>
    <row r="61" spans="1:29" x14ac:dyDescent="0.25">
      <c r="A61">
        <v>13</v>
      </c>
      <c r="B61">
        <v>60</v>
      </c>
      <c r="C61" s="83"/>
      <c r="D61" s="83"/>
      <c r="E61" s="83">
        <f>LEN('13'!E15)</f>
        <v>56</v>
      </c>
      <c r="F61" s="83"/>
      <c r="G61" s="83"/>
      <c r="H61" s="83"/>
      <c r="I61" s="83"/>
      <c r="J61" s="83"/>
      <c r="K61" s="83"/>
      <c r="L61" s="83"/>
      <c r="M61" s="83"/>
      <c r="N61" s="83"/>
      <c r="P61" s="83"/>
      <c r="Q61" s="83"/>
      <c r="R61" s="83">
        <v>449</v>
      </c>
      <c r="S61" s="83"/>
      <c r="T61" s="83"/>
      <c r="U61" s="83"/>
      <c r="V61" s="83"/>
      <c r="W61" s="83"/>
      <c r="X61" s="83"/>
      <c r="Y61" s="83"/>
      <c r="Z61" s="83"/>
      <c r="AA61" s="83"/>
      <c r="AC61">
        <f t="shared" si="1"/>
        <v>0</v>
      </c>
    </row>
    <row r="62" spans="1:29" x14ac:dyDescent="0.25">
      <c r="A62">
        <v>13</v>
      </c>
      <c r="B62">
        <v>61</v>
      </c>
      <c r="C62" s="83"/>
      <c r="D62" s="83"/>
      <c r="E62" s="83">
        <f>LEN('13'!E33)</f>
        <v>10</v>
      </c>
      <c r="F62" s="83"/>
      <c r="G62" s="83"/>
      <c r="H62" s="83"/>
      <c r="I62" s="83"/>
      <c r="J62" s="83"/>
      <c r="K62" s="83"/>
      <c r="L62" s="83"/>
      <c r="M62" s="83"/>
      <c r="N62" s="83"/>
      <c r="P62" s="83"/>
      <c r="Q62" s="83"/>
      <c r="R62" s="83">
        <v>243</v>
      </c>
      <c r="S62" s="83"/>
      <c r="T62" s="83"/>
      <c r="U62" s="83"/>
      <c r="V62" s="83"/>
      <c r="W62" s="83"/>
      <c r="X62" s="83"/>
      <c r="Y62" s="83"/>
      <c r="Z62" s="83"/>
      <c r="AA62" s="83"/>
      <c r="AC62">
        <f t="shared" si="1"/>
        <v>0</v>
      </c>
    </row>
    <row r="63" spans="1:29" x14ac:dyDescent="0.25">
      <c r="A63">
        <v>13</v>
      </c>
      <c r="B63">
        <v>62</v>
      </c>
      <c r="C63" s="83"/>
      <c r="D63" s="83"/>
      <c r="E63" s="83">
        <f>LEN('13'!E34)</f>
        <v>10</v>
      </c>
      <c r="F63" s="83"/>
      <c r="G63" s="83"/>
      <c r="H63" s="83"/>
      <c r="I63" s="83"/>
      <c r="J63" s="83"/>
      <c r="K63" s="83"/>
      <c r="L63" s="83"/>
      <c r="M63" s="83"/>
      <c r="N63" s="83"/>
      <c r="P63" s="83"/>
      <c r="Q63" s="83"/>
      <c r="R63" s="83">
        <v>288</v>
      </c>
      <c r="S63" s="83"/>
      <c r="T63" s="83"/>
      <c r="U63" s="83"/>
      <c r="V63" s="83"/>
      <c r="W63" s="83"/>
      <c r="X63" s="83"/>
      <c r="Y63" s="83"/>
      <c r="Z63" s="83"/>
      <c r="AA63" s="83"/>
      <c r="AC63">
        <f t="shared" si="1"/>
        <v>0</v>
      </c>
    </row>
    <row r="64" spans="1:29" x14ac:dyDescent="0.25">
      <c r="A64">
        <v>14</v>
      </c>
      <c r="B64">
        <v>63</v>
      </c>
      <c r="C64" s="83"/>
      <c r="D64" s="83"/>
      <c r="E64" s="83">
        <f>LEN('14'!E5)</f>
        <v>171</v>
      </c>
      <c r="F64" s="83"/>
      <c r="G64" s="83"/>
      <c r="H64" s="83"/>
      <c r="I64" s="83"/>
      <c r="J64" s="83"/>
      <c r="K64" s="83"/>
      <c r="L64" s="83"/>
      <c r="M64" s="83"/>
      <c r="N64" s="83"/>
      <c r="P64" s="83"/>
      <c r="Q64" s="83"/>
      <c r="R64" s="83">
        <v>175</v>
      </c>
      <c r="S64" s="83"/>
      <c r="T64" s="83"/>
      <c r="U64" s="83"/>
      <c r="V64" s="83"/>
      <c r="W64" s="83"/>
      <c r="X64" s="83"/>
      <c r="Y64" s="83"/>
      <c r="Z64" s="83"/>
      <c r="AA64" s="83"/>
      <c r="AC64">
        <f t="shared" si="1"/>
        <v>0</v>
      </c>
    </row>
    <row r="65" spans="1:29" x14ac:dyDescent="0.25">
      <c r="A65">
        <v>14</v>
      </c>
      <c r="B65">
        <v>64</v>
      </c>
      <c r="C65" s="83"/>
      <c r="D65" s="83"/>
      <c r="E65" s="83">
        <f>LEN('14'!E6)</f>
        <v>72</v>
      </c>
      <c r="F65" s="83"/>
      <c r="G65" s="83"/>
      <c r="H65" s="83"/>
      <c r="I65" s="83"/>
      <c r="J65" s="83"/>
      <c r="K65" s="83"/>
      <c r="L65" s="83"/>
      <c r="M65" s="83"/>
      <c r="N65" s="83"/>
      <c r="P65" s="83"/>
      <c r="Q65" s="83"/>
      <c r="R65" s="83">
        <v>175</v>
      </c>
      <c r="S65" s="83"/>
      <c r="T65" s="83"/>
      <c r="U65" s="83"/>
      <c r="V65" s="83"/>
      <c r="W65" s="83"/>
      <c r="X65" s="83"/>
      <c r="Y65" s="83"/>
      <c r="Z65" s="83"/>
      <c r="AA65" s="83"/>
      <c r="AC65">
        <f t="shared" si="1"/>
        <v>0</v>
      </c>
    </row>
    <row r="66" spans="1:29" x14ac:dyDescent="0.25">
      <c r="A66">
        <v>15</v>
      </c>
      <c r="B66">
        <v>65</v>
      </c>
      <c r="C66" s="83"/>
      <c r="D66" s="83"/>
      <c r="E66" s="83">
        <f>LEN('15'!H6)</f>
        <v>114</v>
      </c>
      <c r="F66" s="83"/>
      <c r="G66" s="83"/>
      <c r="H66" s="83"/>
      <c r="I66" s="83"/>
      <c r="J66" s="83"/>
      <c r="K66" s="83"/>
      <c r="L66" s="83"/>
      <c r="M66" s="83"/>
      <c r="N66" s="83"/>
      <c r="P66" s="83"/>
      <c r="Q66" s="83"/>
      <c r="R66" s="83">
        <v>333</v>
      </c>
      <c r="S66" s="83"/>
      <c r="T66" s="83"/>
      <c r="U66" s="83"/>
      <c r="V66" s="83"/>
      <c r="W66" s="83"/>
      <c r="X66" s="83"/>
      <c r="Y66" s="83"/>
      <c r="Z66" s="83"/>
      <c r="AA66" s="83"/>
      <c r="AC66">
        <f t="shared" si="1"/>
        <v>0</v>
      </c>
    </row>
    <row r="67" spans="1:29" x14ac:dyDescent="0.25">
      <c r="A67">
        <v>15</v>
      </c>
      <c r="B67">
        <v>66</v>
      </c>
      <c r="C67" s="83"/>
      <c r="D67" s="83"/>
      <c r="E67" s="83">
        <f>LEN('15'!H39)</f>
        <v>55</v>
      </c>
      <c r="F67" s="83"/>
      <c r="G67" s="83"/>
      <c r="H67" s="83"/>
      <c r="I67" s="83"/>
      <c r="J67" s="83"/>
      <c r="K67" s="83"/>
      <c r="L67" s="83"/>
      <c r="M67" s="83"/>
      <c r="N67" s="83"/>
      <c r="P67" s="83"/>
      <c r="Q67" s="83"/>
      <c r="R67" s="83">
        <v>175</v>
      </c>
      <c r="S67" s="83"/>
      <c r="T67" s="83"/>
      <c r="U67" s="83"/>
      <c r="V67" s="83"/>
      <c r="W67" s="83"/>
      <c r="X67" s="83"/>
      <c r="Y67" s="83"/>
      <c r="Z67" s="83"/>
      <c r="AA67" s="83"/>
      <c r="AC67">
        <f t="shared" si="1"/>
        <v>0</v>
      </c>
    </row>
    <row r="68" spans="1:29" x14ac:dyDescent="0.25">
      <c r="A68">
        <v>15</v>
      </c>
      <c r="B68">
        <v>67</v>
      </c>
      <c r="C68" s="83"/>
      <c r="D68" s="83"/>
      <c r="E68" s="83" t="e">
        <f>LEN('15'!#REF!)</f>
        <v>#REF!</v>
      </c>
      <c r="F68" s="83"/>
      <c r="G68" s="83"/>
      <c r="H68" s="83"/>
      <c r="I68" s="83"/>
      <c r="J68" s="83"/>
      <c r="K68" s="83"/>
      <c r="L68" s="83"/>
      <c r="M68" s="83"/>
      <c r="N68" s="83"/>
      <c r="P68" s="83"/>
      <c r="Q68" s="83"/>
      <c r="R68" s="83">
        <v>175</v>
      </c>
      <c r="S68" s="83"/>
      <c r="T68" s="83"/>
      <c r="U68" s="83"/>
      <c r="V68" s="83"/>
      <c r="W68" s="83"/>
      <c r="X68" s="83"/>
      <c r="Y68" s="83"/>
      <c r="Z68" s="83"/>
      <c r="AA68" s="83"/>
      <c r="AC68" t="e">
        <f t="shared" si="1"/>
        <v>#REF!</v>
      </c>
    </row>
    <row r="69" spans="1:29" x14ac:dyDescent="0.25">
      <c r="A69">
        <v>16</v>
      </c>
      <c r="B69">
        <v>68</v>
      </c>
      <c r="C69" s="83"/>
      <c r="D69" s="83"/>
      <c r="E69" s="83">
        <f>LEN('16'!H5)</f>
        <v>24</v>
      </c>
      <c r="F69" s="83"/>
      <c r="G69" s="83"/>
      <c r="H69" s="83"/>
      <c r="I69" s="83"/>
      <c r="J69" s="83"/>
      <c r="K69" s="83"/>
      <c r="L69" s="83"/>
      <c r="M69" s="83"/>
      <c r="N69" s="83"/>
      <c r="P69" s="83"/>
      <c r="Q69" s="83"/>
      <c r="R69" s="83">
        <v>175</v>
      </c>
      <c r="S69" s="83"/>
      <c r="T69" s="83"/>
      <c r="U69" s="83"/>
      <c r="V69" s="83"/>
      <c r="W69" s="83"/>
      <c r="X69" s="83"/>
      <c r="Y69" s="83"/>
      <c r="Z69" s="83"/>
      <c r="AA69" s="83"/>
      <c r="AC69">
        <f t="shared" si="1"/>
        <v>0</v>
      </c>
    </row>
    <row r="70" spans="1:29" x14ac:dyDescent="0.25">
      <c r="A70">
        <v>16</v>
      </c>
      <c r="B70">
        <v>69</v>
      </c>
      <c r="C70" s="83"/>
      <c r="D70" s="83"/>
      <c r="E70" s="83">
        <f>LEN('16'!H6)</f>
        <v>24</v>
      </c>
      <c r="F70" s="83"/>
      <c r="G70" s="83"/>
      <c r="H70" s="83"/>
      <c r="I70" s="83"/>
      <c r="J70" s="83"/>
      <c r="K70" s="83"/>
      <c r="L70" s="83"/>
      <c r="M70" s="83"/>
      <c r="N70" s="83"/>
      <c r="P70" s="83"/>
      <c r="Q70" s="83"/>
      <c r="R70" s="83">
        <v>175</v>
      </c>
      <c r="S70" s="83"/>
      <c r="T70" s="83"/>
      <c r="U70" s="83"/>
      <c r="V70" s="83"/>
      <c r="W70" s="83"/>
      <c r="X70" s="83"/>
      <c r="Y70" s="83"/>
      <c r="Z70" s="83"/>
      <c r="AA70" s="83"/>
      <c r="AC70">
        <f t="shared" si="1"/>
        <v>0</v>
      </c>
    </row>
    <row r="71" spans="1:29" x14ac:dyDescent="0.25">
      <c r="A71">
        <v>16</v>
      </c>
      <c r="B71">
        <v>70</v>
      </c>
      <c r="C71" s="83"/>
      <c r="D71" s="83"/>
      <c r="E71" s="83">
        <f>LEN('16'!H7)</f>
        <v>24</v>
      </c>
      <c r="F71" s="83"/>
      <c r="G71" s="83"/>
      <c r="H71" s="83"/>
      <c r="I71" s="83"/>
      <c r="J71" s="83"/>
      <c r="K71" s="83"/>
      <c r="L71" s="83"/>
      <c r="M71" s="83"/>
      <c r="N71" s="83"/>
      <c r="P71" s="83"/>
      <c r="Q71" s="83"/>
      <c r="R71" s="83">
        <v>136</v>
      </c>
      <c r="S71" s="83"/>
      <c r="T71" s="83"/>
      <c r="U71" s="83"/>
      <c r="V71" s="83"/>
      <c r="W71" s="83"/>
      <c r="X71" s="83"/>
      <c r="Y71" s="83"/>
      <c r="Z71" s="83"/>
      <c r="AA71" s="83"/>
      <c r="AC71">
        <f t="shared" si="1"/>
        <v>0</v>
      </c>
    </row>
    <row r="72" spans="1:29" x14ac:dyDescent="0.25">
      <c r="A72">
        <v>16</v>
      </c>
      <c r="B72">
        <v>71</v>
      </c>
      <c r="C72" s="83"/>
      <c r="D72" s="83"/>
      <c r="E72" s="83">
        <f>LEN('16'!H8)</f>
        <v>24</v>
      </c>
      <c r="F72" s="83"/>
      <c r="G72" s="83"/>
      <c r="H72" s="83"/>
      <c r="I72" s="83"/>
      <c r="J72" s="83"/>
      <c r="K72" s="83"/>
      <c r="L72" s="83"/>
      <c r="M72" s="83"/>
      <c r="N72" s="83"/>
      <c r="P72" s="83"/>
      <c r="Q72" s="83"/>
      <c r="R72" s="83">
        <v>175</v>
      </c>
      <c r="S72" s="83"/>
      <c r="T72" s="83"/>
      <c r="U72" s="83"/>
      <c r="V72" s="83"/>
      <c r="W72" s="83"/>
      <c r="X72" s="83"/>
      <c r="Y72" s="83"/>
      <c r="Z72" s="83"/>
      <c r="AA72" s="83"/>
      <c r="AC72">
        <f t="shared" si="1"/>
        <v>0</v>
      </c>
    </row>
    <row r="73" spans="1:29" x14ac:dyDescent="0.25">
      <c r="A73">
        <v>17</v>
      </c>
      <c r="B73">
        <v>72</v>
      </c>
      <c r="C73" s="83"/>
      <c r="D73" s="83"/>
      <c r="E73" s="83">
        <f>LEN('17'!H5)</f>
        <v>182</v>
      </c>
      <c r="F73" s="83"/>
      <c r="G73" s="83"/>
      <c r="H73" s="83"/>
      <c r="I73" s="83"/>
      <c r="J73" s="83"/>
      <c r="K73" s="83"/>
      <c r="L73" s="83"/>
      <c r="M73" s="83"/>
      <c r="N73" s="83"/>
      <c r="P73" s="83"/>
      <c r="Q73" s="83"/>
      <c r="R73" s="83">
        <v>197</v>
      </c>
      <c r="S73" s="83"/>
      <c r="T73" s="83"/>
      <c r="U73" s="83"/>
      <c r="V73" s="83"/>
      <c r="W73" s="83"/>
      <c r="X73" s="83"/>
      <c r="Y73" s="83"/>
      <c r="Z73" s="83"/>
      <c r="AA73" s="83"/>
      <c r="AC73">
        <f t="shared" si="1"/>
        <v>0</v>
      </c>
    </row>
    <row r="74" spans="1:29" x14ac:dyDescent="0.25">
      <c r="A74">
        <v>17</v>
      </c>
      <c r="B74">
        <v>73</v>
      </c>
      <c r="C74" s="83"/>
      <c r="D74" s="83"/>
      <c r="E74" s="83">
        <f>LEN('17'!H6)</f>
        <v>245</v>
      </c>
      <c r="F74" s="83"/>
      <c r="G74" s="83"/>
      <c r="H74" s="83"/>
      <c r="I74" s="83"/>
      <c r="J74" s="83"/>
      <c r="K74" s="83"/>
      <c r="L74" s="83"/>
      <c r="M74" s="83"/>
      <c r="N74" s="83"/>
      <c r="P74" s="83"/>
      <c r="Q74" s="83"/>
      <c r="R74" s="83">
        <v>247</v>
      </c>
      <c r="S74" s="83"/>
      <c r="T74" s="83"/>
      <c r="U74" s="83"/>
      <c r="V74" s="83"/>
      <c r="W74" s="83"/>
      <c r="X74" s="83"/>
      <c r="Y74" s="83"/>
      <c r="Z74" s="83"/>
      <c r="AA74" s="83"/>
      <c r="AC74">
        <f t="shared" si="1"/>
        <v>0</v>
      </c>
    </row>
    <row r="75" spans="1:29" x14ac:dyDescent="0.25">
      <c r="A75">
        <v>17</v>
      </c>
      <c r="B75">
        <v>74</v>
      </c>
      <c r="C75" s="83"/>
      <c r="D75" s="83"/>
      <c r="E75" s="83">
        <f>LEN('17'!H8)</f>
        <v>82</v>
      </c>
      <c r="F75" s="83"/>
      <c r="G75" s="83"/>
      <c r="H75" s="83"/>
      <c r="I75" s="83"/>
      <c r="J75" s="83"/>
      <c r="K75" s="83"/>
      <c r="L75" s="83"/>
      <c r="M75" s="83"/>
      <c r="N75" s="83"/>
      <c r="P75" s="83"/>
      <c r="Q75" s="83"/>
      <c r="R75" s="83">
        <v>241</v>
      </c>
      <c r="S75" s="83"/>
      <c r="T75" s="83"/>
      <c r="U75" s="83"/>
      <c r="V75" s="83"/>
      <c r="W75" s="83"/>
      <c r="X75" s="83"/>
      <c r="Y75" s="83"/>
      <c r="Z75" s="83"/>
      <c r="AA75" s="83"/>
      <c r="AC75">
        <f t="shared" si="1"/>
        <v>0</v>
      </c>
    </row>
    <row r="76" spans="1:29" x14ac:dyDescent="0.25">
      <c r="A76">
        <v>18</v>
      </c>
      <c r="B76">
        <v>75</v>
      </c>
      <c r="C76" s="83"/>
      <c r="D76" s="83"/>
      <c r="E76" s="83">
        <f>LEN('18'!D5)</f>
        <v>44</v>
      </c>
      <c r="F76" s="83"/>
      <c r="G76" s="83"/>
      <c r="H76" s="83"/>
      <c r="I76" s="83"/>
      <c r="J76" s="83"/>
      <c r="K76" s="83"/>
      <c r="L76" s="83"/>
      <c r="M76" s="83"/>
      <c r="N76" s="83"/>
      <c r="P76" s="83"/>
      <c r="Q76" s="83"/>
      <c r="R76" s="83">
        <v>148</v>
      </c>
      <c r="S76" s="83"/>
      <c r="T76" s="83"/>
      <c r="U76" s="83"/>
      <c r="V76" s="83"/>
      <c r="W76" s="83"/>
      <c r="X76" s="83"/>
      <c r="Y76" s="83"/>
      <c r="Z76" s="83"/>
      <c r="AA76" s="83"/>
      <c r="AC76">
        <f t="shared" si="1"/>
        <v>0</v>
      </c>
    </row>
    <row r="77" spans="1:29" x14ac:dyDescent="0.25">
      <c r="A77">
        <v>19</v>
      </c>
      <c r="B77">
        <v>76</v>
      </c>
      <c r="C77" s="83"/>
      <c r="D77" s="83"/>
      <c r="E77" s="83">
        <f>LEN('19'!G5)</f>
        <v>93</v>
      </c>
      <c r="F77" s="83"/>
      <c r="G77" s="83"/>
      <c r="H77" s="83"/>
      <c r="I77" s="83"/>
      <c r="J77" s="83"/>
      <c r="K77" s="83"/>
      <c r="L77" s="83"/>
      <c r="M77" s="83"/>
      <c r="N77" s="83"/>
      <c r="P77" s="83"/>
      <c r="Q77" s="83"/>
      <c r="R77" s="83">
        <v>136</v>
      </c>
      <c r="S77" s="83"/>
      <c r="T77" s="83"/>
      <c r="U77" s="83"/>
      <c r="V77" s="83"/>
      <c r="W77" s="83"/>
      <c r="X77" s="83"/>
      <c r="Y77" s="83"/>
      <c r="Z77" s="83"/>
      <c r="AA77" s="83"/>
      <c r="AC77">
        <f t="shared" si="1"/>
        <v>0</v>
      </c>
    </row>
    <row r="78" spans="1:29" x14ac:dyDescent="0.25">
      <c r="A78">
        <v>19</v>
      </c>
      <c r="B78">
        <v>77</v>
      </c>
      <c r="C78" s="83"/>
      <c r="D78" s="83"/>
      <c r="E78" s="83">
        <f>LEN('19'!G16)</f>
        <v>234</v>
      </c>
      <c r="F78" s="83"/>
      <c r="G78" s="83"/>
      <c r="H78" s="83"/>
      <c r="I78" s="83"/>
      <c r="J78" s="83"/>
      <c r="K78" s="83"/>
      <c r="L78" s="83"/>
      <c r="M78" s="83"/>
      <c r="N78" s="83"/>
      <c r="P78" s="83"/>
      <c r="Q78" s="83"/>
      <c r="R78" s="83">
        <v>220</v>
      </c>
      <c r="S78" s="83"/>
      <c r="T78" s="83"/>
      <c r="U78" s="83"/>
      <c r="V78" s="83"/>
      <c r="W78" s="83"/>
      <c r="X78" s="83"/>
      <c r="Y78" s="83"/>
      <c r="Z78" s="83"/>
      <c r="AA78" s="83"/>
      <c r="AC78">
        <f t="shared" si="1"/>
        <v>1</v>
      </c>
    </row>
    <row r="79" spans="1:29" x14ac:dyDescent="0.25">
      <c r="A79">
        <v>19</v>
      </c>
      <c r="B79">
        <v>78</v>
      </c>
      <c r="C79" s="83"/>
      <c r="D79" s="83"/>
      <c r="E79" s="83">
        <f>LEN('19'!G17)</f>
        <v>290</v>
      </c>
      <c r="F79" s="83"/>
      <c r="G79" s="83"/>
      <c r="H79" s="83"/>
      <c r="I79" s="83"/>
      <c r="J79" s="83"/>
      <c r="K79" s="83"/>
      <c r="L79" s="83"/>
      <c r="M79" s="83"/>
      <c r="N79" s="83"/>
      <c r="P79" s="83"/>
      <c r="Q79" s="83"/>
      <c r="R79" s="83">
        <v>216</v>
      </c>
      <c r="S79" s="83"/>
      <c r="T79" s="83"/>
      <c r="U79" s="83"/>
      <c r="V79" s="83"/>
      <c r="W79" s="83"/>
      <c r="X79" s="83"/>
      <c r="Y79" s="83"/>
      <c r="Z79" s="83"/>
      <c r="AA79" s="83"/>
      <c r="AC79">
        <f t="shared" si="1"/>
        <v>1</v>
      </c>
    </row>
    <row r="80" spans="1:29" x14ac:dyDescent="0.25">
      <c r="A80">
        <v>20</v>
      </c>
      <c r="B80">
        <v>79</v>
      </c>
      <c r="C80" s="83"/>
      <c r="D80" s="83"/>
      <c r="E80" s="83">
        <f>LEN('20'!F5)</f>
        <v>80</v>
      </c>
      <c r="F80" s="83"/>
      <c r="G80" s="83"/>
      <c r="H80" s="83"/>
      <c r="I80" s="83"/>
      <c r="J80" s="83"/>
      <c r="K80" s="83"/>
      <c r="L80" s="83"/>
      <c r="M80" s="83"/>
      <c r="N80" s="83"/>
      <c r="P80" s="83"/>
      <c r="Q80" s="83"/>
      <c r="R80" s="83">
        <v>197</v>
      </c>
      <c r="S80" s="83"/>
      <c r="T80" s="83"/>
      <c r="U80" s="83"/>
      <c r="V80" s="83"/>
      <c r="W80" s="83"/>
      <c r="X80" s="83"/>
      <c r="Y80" s="83"/>
      <c r="Z80" s="83"/>
      <c r="AA80" s="83"/>
      <c r="AC80">
        <f t="shared" si="1"/>
        <v>0</v>
      </c>
    </row>
    <row r="81" spans="1:29" x14ac:dyDescent="0.25">
      <c r="A81">
        <v>20</v>
      </c>
      <c r="B81">
        <v>80</v>
      </c>
      <c r="C81" s="83"/>
      <c r="D81" s="83"/>
      <c r="E81" s="83">
        <f>LEN('20'!F9)</f>
        <v>211</v>
      </c>
      <c r="F81" s="83"/>
      <c r="G81" s="83"/>
      <c r="H81" s="83"/>
      <c r="I81" s="83"/>
      <c r="J81" s="83"/>
      <c r="K81" s="83"/>
      <c r="L81" s="83"/>
      <c r="M81" s="83"/>
      <c r="N81" s="83"/>
      <c r="P81" s="83"/>
      <c r="Q81" s="83"/>
      <c r="R81" s="83">
        <v>328</v>
      </c>
      <c r="S81" s="83"/>
      <c r="T81" s="83"/>
      <c r="U81" s="83"/>
      <c r="V81" s="83"/>
      <c r="W81" s="83"/>
      <c r="X81" s="83"/>
      <c r="Y81" s="83"/>
      <c r="Z81" s="83"/>
      <c r="AA81" s="83"/>
      <c r="AC81">
        <f t="shared" si="1"/>
        <v>0</v>
      </c>
    </row>
    <row r="82" spans="1:29" x14ac:dyDescent="0.25">
      <c r="A82">
        <v>20</v>
      </c>
      <c r="B82">
        <v>81</v>
      </c>
      <c r="C82" s="83"/>
      <c r="D82" s="83"/>
      <c r="E82" s="83">
        <f>LEN('20'!F36)</f>
        <v>169</v>
      </c>
      <c r="F82" s="83"/>
      <c r="G82" s="83"/>
      <c r="H82" s="83"/>
      <c r="I82" s="83"/>
      <c r="J82" s="83"/>
      <c r="K82" s="83"/>
      <c r="L82" s="83"/>
      <c r="M82" s="83"/>
      <c r="N82" s="83"/>
      <c r="P82" s="83"/>
      <c r="Q82" s="83"/>
      <c r="R82" s="83">
        <v>201</v>
      </c>
      <c r="S82" s="83"/>
      <c r="T82" s="83"/>
      <c r="U82" s="83"/>
      <c r="V82" s="83"/>
      <c r="W82" s="83"/>
      <c r="X82" s="83"/>
      <c r="Y82" s="83"/>
      <c r="Z82" s="83"/>
      <c r="AA82" s="83"/>
      <c r="AC82">
        <f t="shared" si="1"/>
        <v>0</v>
      </c>
    </row>
    <row r="83" spans="1:29" x14ac:dyDescent="0.25">
      <c r="A83">
        <v>20</v>
      </c>
      <c r="B83">
        <v>82</v>
      </c>
      <c r="C83" s="83"/>
      <c r="D83" s="83"/>
      <c r="E83" s="83">
        <f>LEN('20'!F38)</f>
        <v>70</v>
      </c>
      <c r="F83" s="83"/>
      <c r="G83" s="83"/>
      <c r="H83" s="83"/>
      <c r="I83" s="83"/>
      <c r="J83" s="83"/>
      <c r="K83" s="83"/>
      <c r="L83" s="83"/>
      <c r="M83" s="83"/>
      <c r="N83" s="83"/>
      <c r="P83" s="83"/>
      <c r="Q83" s="83"/>
      <c r="R83" s="83">
        <v>204</v>
      </c>
      <c r="S83" s="83"/>
      <c r="T83" s="83"/>
      <c r="U83" s="83"/>
      <c r="V83" s="83"/>
      <c r="W83" s="83"/>
      <c r="X83" s="83"/>
      <c r="Y83" s="83"/>
      <c r="Z83" s="83"/>
      <c r="AA83" s="83"/>
      <c r="AC83">
        <f t="shared" si="1"/>
        <v>0</v>
      </c>
    </row>
    <row r="84" spans="1:29" x14ac:dyDescent="0.25">
      <c r="A84">
        <v>21</v>
      </c>
      <c r="B84">
        <v>83</v>
      </c>
      <c r="C84" s="83"/>
      <c r="D84" s="83"/>
      <c r="E84" s="83">
        <f>LEN('21'!G5)</f>
        <v>109</v>
      </c>
      <c r="F84" s="83"/>
      <c r="G84" s="83"/>
      <c r="H84" s="83"/>
      <c r="I84" s="83"/>
      <c r="J84" s="83"/>
      <c r="K84" s="83"/>
      <c r="L84" s="83"/>
      <c r="M84" s="83"/>
      <c r="N84" s="83"/>
      <c r="P84" s="83"/>
      <c r="Q84" s="83"/>
      <c r="R84" s="83">
        <v>220</v>
      </c>
      <c r="S84" s="83"/>
      <c r="T84" s="83"/>
      <c r="U84" s="83"/>
      <c r="V84" s="83"/>
      <c r="W84" s="83"/>
      <c r="X84" s="83"/>
      <c r="Y84" s="83"/>
      <c r="Z84" s="83"/>
      <c r="AA84" s="83"/>
      <c r="AC84">
        <f t="shared" si="1"/>
        <v>0</v>
      </c>
    </row>
    <row r="85" spans="1:29" x14ac:dyDescent="0.25">
      <c r="A85">
        <v>21</v>
      </c>
      <c r="B85">
        <v>84</v>
      </c>
      <c r="C85" s="83"/>
      <c r="D85" s="83"/>
      <c r="E85" s="83">
        <f>LEN('21'!G6)</f>
        <v>143</v>
      </c>
      <c r="F85" s="83"/>
      <c r="G85" s="83"/>
      <c r="H85" s="83"/>
      <c r="I85" s="83"/>
      <c r="J85" s="83"/>
      <c r="K85" s="83"/>
      <c r="L85" s="83"/>
      <c r="M85" s="83"/>
      <c r="N85" s="83"/>
      <c r="P85" s="83"/>
      <c r="Q85" s="83"/>
      <c r="R85" s="83">
        <v>136</v>
      </c>
      <c r="S85" s="83"/>
      <c r="T85" s="83"/>
      <c r="U85" s="83"/>
      <c r="V85" s="83"/>
      <c r="W85" s="83"/>
      <c r="X85" s="83"/>
      <c r="Y85" s="83"/>
      <c r="Z85" s="83"/>
      <c r="AA85" s="83"/>
      <c r="AC85">
        <f t="shared" si="1"/>
        <v>1</v>
      </c>
    </row>
    <row r="86" spans="1:29" x14ac:dyDescent="0.25">
      <c r="A86">
        <v>21</v>
      </c>
      <c r="B86">
        <v>85</v>
      </c>
      <c r="C86" s="83"/>
      <c r="D86" s="83"/>
      <c r="E86" s="83">
        <f>LEN('21'!G7)</f>
        <v>74</v>
      </c>
      <c r="F86" s="83"/>
      <c r="G86" s="83"/>
      <c r="H86" s="83"/>
      <c r="I86" s="83"/>
      <c r="J86" s="83"/>
      <c r="K86" s="83"/>
      <c r="L86" s="83"/>
      <c r="M86" s="83"/>
      <c r="N86" s="83"/>
      <c r="P86" s="83"/>
      <c r="Q86" s="83"/>
      <c r="R86" s="83">
        <v>175</v>
      </c>
      <c r="S86" s="83"/>
      <c r="T86" s="83"/>
      <c r="U86" s="83"/>
      <c r="V86" s="83"/>
      <c r="W86" s="83"/>
      <c r="X86" s="83"/>
      <c r="Y86" s="83"/>
      <c r="Z86" s="83"/>
      <c r="AA86" s="83"/>
      <c r="AC86">
        <f t="shared" si="1"/>
        <v>0</v>
      </c>
    </row>
    <row r="87" spans="1:29" x14ac:dyDescent="0.25">
      <c r="A87">
        <v>21</v>
      </c>
      <c r="B87">
        <v>86</v>
      </c>
      <c r="C87" s="83"/>
      <c r="D87" s="83"/>
      <c r="E87" s="83">
        <f>LEN('21'!G8)</f>
        <v>66</v>
      </c>
      <c r="F87" s="83"/>
      <c r="G87" s="83"/>
      <c r="H87" s="83"/>
      <c r="I87" s="83"/>
      <c r="J87" s="83"/>
      <c r="K87" s="83"/>
      <c r="L87" s="83"/>
      <c r="M87" s="83"/>
      <c r="N87" s="83"/>
      <c r="P87" s="83"/>
      <c r="Q87" s="83"/>
      <c r="R87" s="83">
        <v>136</v>
      </c>
      <c r="S87" s="83"/>
      <c r="T87" s="83"/>
      <c r="U87" s="83"/>
      <c r="V87" s="83"/>
      <c r="W87" s="83"/>
      <c r="X87" s="83"/>
      <c r="Y87" s="83"/>
      <c r="Z87" s="83"/>
      <c r="AA87" s="83"/>
      <c r="AC87">
        <f t="shared" si="1"/>
        <v>0</v>
      </c>
    </row>
    <row r="88" spans="1:29" x14ac:dyDescent="0.25">
      <c r="A88">
        <v>21</v>
      </c>
      <c r="B88">
        <v>87</v>
      </c>
      <c r="C88" s="83"/>
      <c r="D88" s="83"/>
      <c r="E88" s="83">
        <f>LEN('21'!G12)</f>
        <v>273</v>
      </c>
      <c r="F88" s="83"/>
      <c r="G88" s="83"/>
      <c r="H88" s="83"/>
      <c r="I88" s="83"/>
      <c r="J88" s="83"/>
      <c r="K88" s="83"/>
      <c r="L88" s="83"/>
      <c r="M88" s="83"/>
      <c r="N88" s="83"/>
      <c r="P88" s="83"/>
      <c r="Q88" s="83"/>
      <c r="R88" s="83">
        <v>288</v>
      </c>
      <c r="S88" s="83"/>
      <c r="T88" s="83"/>
      <c r="U88" s="83"/>
      <c r="V88" s="83"/>
      <c r="W88" s="83"/>
      <c r="X88" s="83"/>
      <c r="Y88" s="83"/>
      <c r="Z88" s="83"/>
      <c r="AA88" s="83"/>
      <c r="AC88">
        <f t="shared" si="1"/>
        <v>0</v>
      </c>
    </row>
    <row r="89" spans="1:29" x14ac:dyDescent="0.25">
      <c r="A89">
        <v>21</v>
      </c>
      <c r="B89">
        <v>88</v>
      </c>
      <c r="C89" s="83"/>
      <c r="D89" s="83"/>
      <c r="E89" s="83">
        <f>LEN('21'!G16)</f>
        <v>52</v>
      </c>
      <c r="F89" s="83"/>
      <c r="G89" s="83"/>
      <c r="H89" s="83"/>
      <c r="I89" s="83"/>
      <c r="J89" s="83"/>
      <c r="K89" s="83"/>
      <c r="L89" s="83"/>
      <c r="M89" s="83"/>
      <c r="N89" s="83"/>
      <c r="P89" s="83"/>
      <c r="Q89" s="83"/>
      <c r="R89" s="83">
        <v>289</v>
      </c>
      <c r="S89" s="83"/>
      <c r="T89" s="83"/>
      <c r="U89" s="83"/>
      <c r="V89" s="83"/>
      <c r="W89" s="83"/>
      <c r="X89" s="83"/>
      <c r="Y89" s="83"/>
      <c r="Z89" s="83"/>
      <c r="AA89" s="83"/>
      <c r="AC89">
        <f t="shared" si="1"/>
        <v>0</v>
      </c>
    </row>
    <row r="90" spans="1:29" x14ac:dyDescent="0.25">
      <c r="A90">
        <v>22</v>
      </c>
      <c r="B90">
        <v>89</v>
      </c>
      <c r="C90" s="83"/>
      <c r="D90" s="83"/>
      <c r="E90" s="83">
        <f>LEN('22'!J5)</f>
        <v>94</v>
      </c>
      <c r="F90" s="83"/>
      <c r="G90" s="83"/>
      <c r="H90" s="83"/>
      <c r="I90" s="83"/>
      <c r="J90" s="83"/>
      <c r="K90" s="83"/>
      <c r="L90" s="83"/>
      <c r="M90" s="83"/>
      <c r="N90" s="83"/>
      <c r="P90" s="83"/>
      <c r="Q90" s="83"/>
      <c r="R90" s="83">
        <v>196</v>
      </c>
      <c r="S90" s="83"/>
      <c r="T90" s="83"/>
      <c r="U90" s="83"/>
      <c r="V90" s="83"/>
      <c r="W90" s="83"/>
      <c r="X90" s="83"/>
      <c r="Y90" s="83"/>
      <c r="Z90" s="83"/>
      <c r="AA90" s="83"/>
      <c r="AC90">
        <f t="shared" si="1"/>
        <v>0</v>
      </c>
    </row>
    <row r="91" spans="1:29" x14ac:dyDescent="0.25">
      <c r="A91">
        <v>22</v>
      </c>
      <c r="B91">
        <v>90</v>
      </c>
      <c r="C91" s="83"/>
      <c r="D91" s="83"/>
      <c r="E91" s="83">
        <f>LEN('22'!J16)</f>
        <v>94</v>
      </c>
      <c r="F91" s="83"/>
      <c r="G91" s="83"/>
      <c r="H91" s="83"/>
      <c r="I91" s="83"/>
      <c r="J91" s="83"/>
      <c r="K91" s="83"/>
      <c r="L91" s="83"/>
      <c r="M91" s="83"/>
      <c r="N91" s="83"/>
      <c r="P91" s="83"/>
      <c r="Q91" s="83"/>
      <c r="R91" s="83">
        <v>426</v>
      </c>
      <c r="S91" s="83"/>
      <c r="T91" s="83"/>
      <c r="U91" s="83"/>
      <c r="V91" s="83"/>
      <c r="W91" s="83"/>
      <c r="X91" s="83"/>
      <c r="Y91" s="83"/>
      <c r="Z91" s="83"/>
      <c r="AA91" s="83"/>
      <c r="AC91">
        <f t="shared" si="1"/>
        <v>0</v>
      </c>
    </row>
    <row r="92" spans="1:29" x14ac:dyDescent="0.25">
      <c r="A92">
        <v>22</v>
      </c>
      <c r="B92">
        <v>91</v>
      </c>
      <c r="C92" s="83"/>
      <c r="D92" s="83"/>
      <c r="E92" s="83">
        <f>LEN('22'!J18)</f>
        <v>92</v>
      </c>
      <c r="F92" s="83"/>
      <c r="G92" s="83"/>
      <c r="H92" s="83"/>
      <c r="I92" s="83"/>
      <c r="J92" s="83"/>
      <c r="K92" s="83"/>
      <c r="L92" s="83"/>
      <c r="M92" s="83"/>
      <c r="N92" s="83"/>
      <c r="P92" s="83"/>
      <c r="Q92" s="83"/>
      <c r="R92" s="83">
        <v>239</v>
      </c>
      <c r="S92" s="83"/>
      <c r="T92" s="83"/>
      <c r="U92" s="83"/>
      <c r="V92" s="83"/>
      <c r="W92" s="83"/>
      <c r="X92" s="83"/>
      <c r="Y92" s="83"/>
      <c r="Z92" s="83"/>
      <c r="AA92" s="83"/>
      <c r="AC92">
        <f t="shared" si="1"/>
        <v>0</v>
      </c>
    </row>
    <row r="93" spans="1:29" x14ac:dyDescent="0.25">
      <c r="A93">
        <v>22</v>
      </c>
      <c r="B93">
        <v>92</v>
      </c>
      <c r="C93" s="83"/>
      <c r="D93" s="83"/>
      <c r="E93" s="83">
        <f>LEN('22'!J52)</f>
        <v>140</v>
      </c>
      <c r="F93" s="83"/>
      <c r="G93" s="83"/>
      <c r="H93" s="83"/>
      <c r="I93" s="83"/>
      <c r="J93" s="83"/>
      <c r="K93" s="83"/>
      <c r="L93" s="83"/>
      <c r="M93" s="83"/>
      <c r="N93" s="83"/>
      <c r="P93" s="83"/>
      <c r="Q93" s="83"/>
      <c r="R93" s="83">
        <v>279</v>
      </c>
      <c r="S93" s="83"/>
      <c r="T93" s="83"/>
      <c r="U93" s="83"/>
      <c r="V93" s="83"/>
      <c r="W93" s="83"/>
      <c r="X93" s="83"/>
      <c r="Y93" s="83"/>
      <c r="Z93" s="83"/>
      <c r="AA93" s="83"/>
      <c r="AC93">
        <f t="shared" si="1"/>
        <v>0</v>
      </c>
    </row>
    <row r="94" spans="1:29" x14ac:dyDescent="0.25">
      <c r="A94">
        <v>22</v>
      </c>
      <c r="B94">
        <v>93</v>
      </c>
      <c r="C94" s="83"/>
      <c r="D94" s="83"/>
      <c r="E94" s="83">
        <f>LEN('22'!J53)</f>
        <v>346</v>
      </c>
      <c r="F94" s="83"/>
      <c r="G94" s="83"/>
      <c r="H94" s="83"/>
      <c r="I94" s="83"/>
      <c r="J94" s="83"/>
      <c r="K94" s="83"/>
      <c r="L94" s="83"/>
      <c r="M94" s="83"/>
      <c r="N94" s="83"/>
      <c r="P94" s="83"/>
      <c r="Q94" s="83"/>
      <c r="R94" s="83">
        <v>279</v>
      </c>
      <c r="S94" s="83"/>
      <c r="T94" s="83"/>
      <c r="U94" s="83"/>
      <c r="V94" s="83"/>
      <c r="W94" s="83"/>
      <c r="X94" s="83"/>
      <c r="Y94" s="83"/>
      <c r="Z94" s="83"/>
      <c r="AA94" s="83"/>
      <c r="AC94">
        <f t="shared" si="1"/>
        <v>1</v>
      </c>
    </row>
    <row r="95" spans="1:29" x14ac:dyDescent="0.25">
      <c r="A95">
        <v>22</v>
      </c>
      <c r="B95">
        <v>94</v>
      </c>
      <c r="C95" s="83"/>
      <c r="D95" s="83"/>
      <c r="E95" s="83">
        <f>LEN('22'!J57)</f>
        <v>93</v>
      </c>
      <c r="F95" s="83"/>
      <c r="G95" s="83"/>
      <c r="H95" s="83"/>
      <c r="I95" s="83"/>
      <c r="J95" s="83"/>
      <c r="K95" s="83"/>
      <c r="L95" s="83"/>
      <c r="M95" s="83"/>
      <c r="N95" s="83"/>
      <c r="P95" s="83"/>
      <c r="Q95" s="83"/>
      <c r="R95" s="83">
        <v>239</v>
      </c>
      <c r="S95" s="83"/>
      <c r="T95" s="83"/>
      <c r="U95" s="83"/>
      <c r="V95" s="83"/>
      <c r="W95" s="83"/>
      <c r="X95" s="83"/>
      <c r="Y95" s="83"/>
      <c r="Z95" s="83"/>
      <c r="AA95" s="83"/>
      <c r="AC95">
        <f t="shared" si="1"/>
        <v>0</v>
      </c>
    </row>
    <row r="96" spans="1:29" x14ac:dyDescent="0.25">
      <c r="A96">
        <v>22</v>
      </c>
      <c r="B96">
        <v>95</v>
      </c>
      <c r="C96" s="83"/>
      <c r="D96" s="83"/>
      <c r="E96" s="83">
        <f>LEN('22'!J58)</f>
        <v>236</v>
      </c>
      <c r="F96" s="83"/>
      <c r="G96" s="83"/>
      <c r="H96" s="83"/>
      <c r="I96" s="83"/>
      <c r="J96" s="83"/>
      <c r="K96" s="83"/>
      <c r="L96" s="83"/>
      <c r="M96" s="83"/>
      <c r="N96" s="83"/>
      <c r="P96" s="83"/>
      <c r="Q96" s="83"/>
      <c r="R96" s="83">
        <v>377</v>
      </c>
      <c r="S96" s="83"/>
      <c r="T96" s="83"/>
      <c r="U96" s="83"/>
      <c r="V96" s="83"/>
      <c r="W96" s="83"/>
      <c r="X96" s="83"/>
      <c r="Y96" s="83"/>
      <c r="Z96" s="83"/>
      <c r="AA96" s="83"/>
      <c r="AC96">
        <f t="shared" si="1"/>
        <v>0</v>
      </c>
    </row>
    <row r="97" spans="1:29" x14ac:dyDescent="0.25">
      <c r="A97">
        <v>22</v>
      </c>
      <c r="B97">
        <v>96</v>
      </c>
      <c r="C97" s="83"/>
      <c r="D97" s="83"/>
      <c r="E97" s="83">
        <f>LEN('22'!J59)</f>
        <v>58</v>
      </c>
      <c r="F97" s="83"/>
      <c r="G97" s="83"/>
      <c r="H97" s="83"/>
      <c r="I97" s="83"/>
      <c r="J97" s="83"/>
      <c r="K97" s="83"/>
      <c r="L97" s="83"/>
      <c r="M97" s="83"/>
      <c r="N97" s="83"/>
      <c r="P97" s="83"/>
      <c r="Q97" s="83"/>
      <c r="R97" s="83">
        <v>377</v>
      </c>
      <c r="S97" s="83"/>
      <c r="T97" s="83"/>
      <c r="U97" s="83"/>
      <c r="V97" s="83"/>
      <c r="W97" s="83"/>
      <c r="X97" s="83"/>
      <c r="Y97" s="83"/>
      <c r="Z97" s="83"/>
      <c r="AA97" s="83"/>
      <c r="AC97">
        <f t="shared" si="1"/>
        <v>0</v>
      </c>
    </row>
    <row r="98" spans="1:29" x14ac:dyDescent="0.25">
      <c r="A98">
        <v>23</v>
      </c>
      <c r="B98">
        <v>97</v>
      </c>
      <c r="C98" s="83"/>
      <c r="D98" s="83"/>
      <c r="E98" s="83">
        <f>LEN('23'!H5)</f>
        <v>173</v>
      </c>
      <c r="F98" s="83"/>
      <c r="G98" s="83"/>
      <c r="H98" s="83"/>
      <c r="I98" s="83"/>
      <c r="J98" s="83"/>
      <c r="K98" s="83"/>
      <c r="L98" s="83"/>
      <c r="M98" s="83"/>
      <c r="N98" s="83"/>
      <c r="P98" s="83"/>
      <c r="Q98" s="83"/>
      <c r="R98" s="83">
        <v>540</v>
      </c>
      <c r="S98" s="83"/>
      <c r="T98" s="83"/>
      <c r="U98" s="83"/>
      <c r="V98" s="83"/>
      <c r="W98" s="83"/>
      <c r="X98" s="83"/>
      <c r="Y98" s="83"/>
      <c r="Z98" s="83"/>
      <c r="AA98" s="83"/>
      <c r="AC98">
        <f t="shared" si="1"/>
        <v>0</v>
      </c>
    </row>
    <row r="99" spans="1:29" x14ac:dyDescent="0.25">
      <c r="A99">
        <v>23</v>
      </c>
      <c r="B99">
        <v>98</v>
      </c>
      <c r="C99" s="83"/>
      <c r="D99" s="83"/>
      <c r="E99" s="83">
        <f>LEN('23'!H6)</f>
        <v>46</v>
      </c>
      <c r="F99" s="83"/>
      <c r="G99" s="83"/>
      <c r="H99" s="83"/>
      <c r="I99" s="83"/>
      <c r="J99" s="83"/>
      <c r="K99" s="83"/>
      <c r="L99" s="83"/>
      <c r="M99" s="83"/>
      <c r="N99" s="83"/>
      <c r="P99" s="83"/>
      <c r="Q99" s="83"/>
      <c r="R99" s="83">
        <v>240</v>
      </c>
      <c r="S99" s="83"/>
      <c r="T99" s="83"/>
      <c r="U99" s="83"/>
      <c r="V99" s="83"/>
      <c r="W99" s="83"/>
      <c r="X99" s="83"/>
      <c r="Y99" s="83"/>
      <c r="Z99" s="83"/>
      <c r="AA99" s="83"/>
      <c r="AC99">
        <f t="shared" si="1"/>
        <v>0</v>
      </c>
    </row>
    <row r="100" spans="1:29" x14ac:dyDescent="0.25">
      <c r="A100">
        <v>24</v>
      </c>
      <c r="B100">
        <v>99</v>
      </c>
      <c r="C100" s="83"/>
      <c r="D100" s="83"/>
      <c r="E100" s="83">
        <f>LEN('24'!H5)</f>
        <v>47</v>
      </c>
      <c r="F100" s="83"/>
      <c r="G100" s="83"/>
      <c r="H100" s="83"/>
      <c r="I100" s="83"/>
      <c r="J100" s="83"/>
      <c r="K100" s="83"/>
      <c r="L100" s="83"/>
      <c r="M100" s="83"/>
      <c r="N100" s="83"/>
      <c r="P100" s="83"/>
      <c r="Q100" s="83"/>
      <c r="R100" s="83">
        <v>298</v>
      </c>
      <c r="S100" s="83"/>
      <c r="T100" s="83"/>
      <c r="U100" s="83"/>
      <c r="V100" s="83"/>
      <c r="W100" s="83"/>
      <c r="X100" s="83"/>
      <c r="Y100" s="83"/>
      <c r="Z100" s="83"/>
      <c r="AA100" s="83"/>
      <c r="AC100">
        <f t="shared" si="1"/>
        <v>0</v>
      </c>
    </row>
    <row r="101" spans="1:29" x14ac:dyDescent="0.25">
      <c r="A101">
        <v>24</v>
      </c>
      <c r="B101">
        <v>100</v>
      </c>
      <c r="C101" s="83"/>
      <c r="D101" s="83"/>
      <c r="E101" s="83">
        <f>LEN('24'!H6)</f>
        <v>63</v>
      </c>
      <c r="F101" s="83"/>
      <c r="G101" s="83"/>
      <c r="H101" s="83"/>
      <c r="I101" s="83"/>
      <c r="J101" s="83"/>
      <c r="K101" s="83"/>
      <c r="L101" s="83"/>
      <c r="M101" s="83"/>
      <c r="N101" s="83"/>
      <c r="P101" s="83"/>
      <c r="Q101" s="83"/>
      <c r="R101" s="83">
        <v>170</v>
      </c>
      <c r="S101" s="83"/>
      <c r="T101" s="83"/>
      <c r="U101" s="83"/>
      <c r="V101" s="83"/>
      <c r="W101" s="83"/>
      <c r="X101" s="83"/>
      <c r="Y101" s="83"/>
      <c r="Z101" s="83"/>
      <c r="AA101" s="83"/>
      <c r="AC101">
        <f t="shared" si="1"/>
        <v>0</v>
      </c>
    </row>
    <row r="102" spans="1:29" x14ac:dyDescent="0.25">
      <c r="A102">
        <v>24</v>
      </c>
      <c r="B102">
        <v>101</v>
      </c>
      <c r="C102" s="83"/>
      <c r="D102" s="83"/>
      <c r="E102" s="83">
        <f>LEN('24'!H7)</f>
        <v>63</v>
      </c>
      <c r="F102" s="83"/>
      <c r="G102" s="83"/>
      <c r="H102" s="83"/>
      <c r="I102" s="83"/>
      <c r="J102" s="83"/>
      <c r="K102" s="83"/>
      <c r="L102" s="83"/>
      <c r="M102" s="83"/>
      <c r="N102" s="83"/>
      <c r="P102" s="83"/>
      <c r="Q102" s="83"/>
      <c r="R102" s="83">
        <v>254</v>
      </c>
      <c r="S102" s="83"/>
      <c r="T102" s="83"/>
      <c r="U102" s="83"/>
      <c r="V102" s="83"/>
      <c r="W102" s="83"/>
      <c r="X102" s="83"/>
      <c r="Y102" s="83"/>
      <c r="Z102" s="83"/>
      <c r="AA102" s="83"/>
      <c r="AC102">
        <f t="shared" ref="AC102:AC169" si="2">IF(OR(C102&gt;P102,D102&gt;Q102,E102&gt;R102),1,0)</f>
        <v>0</v>
      </c>
    </row>
    <row r="103" spans="1:29" x14ac:dyDescent="0.25">
      <c r="A103">
        <v>24</v>
      </c>
      <c r="B103">
        <v>102</v>
      </c>
      <c r="C103" s="83"/>
      <c r="D103" s="83"/>
      <c r="E103" s="83">
        <f>LEN('24'!H8)</f>
        <v>63</v>
      </c>
      <c r="F103" s="83"/>
      <c r="G103" s="83"/>
      <c r="H103" s="83"/>
      <c r="I103" s="83"/>
      <c r="J103" s="83"/>
      <c r="K103" s="83"/>
      <c r="L103" s="83"/>
      <c r="M103" s="83"/>
      <c r="N103" s="83"/>
      <c r="P103" s="83"/>
      <c r="Q103" s="83"/>
      <c r="R103" s="83">
        <v>169</v>
      </c>
      <c r="S103" s="83"/>
      <c r="T103" s="83"/>
      <c r="U103" s="83"/>
      <c r="V103" s="83"/>
      <c r="W103" s="83"/>
      <c r="X103" s="83"/>
      <c r="Y103" s="83"/>
      <c r="Z103" s="83"/>
      <c r="AA103" s="83"/>
      <c r="AC103">
        <f t="shared" si="2"/>
        <v>0</v>
      </c>
    </row>
    <row r="104" spans="1:29" x14ac:dyDescent="0.25">
      <c r="A104">
        <v>24</v>
      </c>
      <c r="B104">
        <v>103</v>
      </c>
      <c r="C104" s="83"/>
      <c r="D104" s="83"/>
      <c r="E104" s="83">
        <f>LEN('24'!H9)</f>
        <v>113</v>
      </c>
      <c r="F104" s="83"/>
      <c r="G104" s="83"/>
      <c r="H104" s="83"/>
      <c r="I104" s="83"/>
      <c r="J104" s="83"/>
      <c r="K104" s="83"/>
      <c r="L104" s="83"/>
      <c r="M104" s="83"/>
      <c r="N104" s="83"/>
      <c r="P104" s="83"/>
      <c r="Q104" s="83"/>
      <c r="R104" s="83">
        <v>180</v>
      </c>
      <c r="S104" s="83"/>
      <c r="T104" s="83"/>
      <c r="U104" s="83"/>
      <c r="V104" s="83"/>
      <c r="W104" s="83"/>
      <c r="X104" s="83"/>
      <c r="Y104" s="83"/>
      <c r="Z104" s="83"/>
      <c r="AA104" s="83"/>
      <c r="AC104">
        <f t="shared" si="2"/>
        <v>0</v>
      </c>
    </row>
    <row r="105" spans="1:29" x14ac:dyDescent="0.25">
      <c r="A105">
        <v>24</v>
      </c>
      <c r="B105">
        <v>104</v>
      </c>
      <c r="C105" s="83"/>
      <c r="D105" s="83"/>
      <c r="E105" s="83">
        <f>LEN('24'!H10)</f>
        <v>63</v>
      </c>
      <c r="F105" s="83"/>
      <c r="G105" s="83"/>
      <c r="H105" s="83"/>
      <c r="I105" s="83"/>
      <c r="J105" s="83"/>
      <c r="K105" s="83"/>
      <c r="L105" s="83"/>
      <c r="M105" s="83"/>
      <c r="N105" s="83"/>
      <c r="P105" s="83"/>
      <c r="Q105" s="83"/>
      <c r="R105" s="83">
        <v>316</v>
      </c>
      <c r="S105" s="83"/>
      <c r="T105" s="83"/>
      <c r="U105" s="83"/>
      <c r="V105" s="83"/>
      <c r="W105" s="83"/>
      <c r="X105" s="83"/>
      <c r="Y105" s="83"/>
      <c r="Z105" s="83"/>
      <c r="AA105" s="83"/>
      <c r="AC105">
        <f t="shared" si="2"/>
        <v>0</v>
      </c>
    </row>
    <row r="106" spans="1:29" x14ac:dyDescent="0.25">
      <c r="A106">
        <v>25</v>
      </c>
      <c r="B106">
        <v>105</v>
      </c>
      <c r="C106" s="83"/>
      <c r="D106" s="83"/>
      <c r="E106" s="83">
        <f>LEN('25'!H6)</f>
        <v>78</v>
      </c>
      <c r="F106" s="83"/>
      <c r="G106" s="83"/>
      <c r="H106" s="83"/>
      <c r="I106" s="83"/>
      <c r="J106" s="83"/>
      <c r="K106" s="83"/>
      <c r="L106" s="83"/>
      <c r="M106" s="83"/>
      <c r="N106" s="83"/>
      <c r="P106" s="83"/>
      <c r="Q106" s="83"/>
      <c r="R106" s="83">
        <v>270</v>
      </c>
      <c r="S106" s="83"/>
      <c r="T106" s="83"/>
      <c r="U106" s="83"/>
      <c r="V106" s="83"/>
      <c r="W106" s="83"/>
      <c r="X106" s="83"/>
      <c r="Y106" s="83"/>
      <c r="Z106" s="83"/>
      <c r="AA106" s="83"/>
      <c r="AC106">
        <f t="shared" si="2"/>
        <v>0</v>
      </c>
    </row>
    <row r="107" spans="1:29" x14ac:dyDescent="0.25">
      <c r="A107">
        <v>25</v>
      </c>
      <c r="B107">
        <v>106</v>
      </c>
      <c r="C107" s="83"/>
      <c r="D107" s="83"/>
      <c r="E107" s="83">
        <f>LEN('25'!H7)</f>
        <v>34</v>
      </c>
      <c r="F107" s="83"/>
      <c r="G107" s="83"/>
      <c r="H107" s="83"/>
      <c r="I107" s="83"/>
      <c r="J107" s="83"/>
      <c r="K107" s="83"/>
      <c r="L107" s="83"/>
      <c r="M107" s="83"/>
      <c r="N107" s="83"/>
      <c r="P107" s="83"/>
      <c r="Q107" s="83"/>
      <c r="R107" s="83">
        <v>194</v>
      </c>
      <c r="S107" s="83"/>
      <c r="T107" s="83"/>
      <c r="U107" s="83"/>
      <c r="V107" s="83"/>
      <c r="W107" s="83"/>
      <c r="X107" s="83"/>
      <c r="Y107" s="83"/>
      <c r="Z107" s="83"/>
      <c r="AA107" s="83"/>
      <c r="AC107">
        <f t="shared" si="2"/>
        <v>0</v>
      </c>
    </row>
    <row r="108" spans="1:29" x14ac:dyDescent="0.25">
      <c r="A108">
        <v>25</v>
      </c>
      <c r="B108">
        <v>107</v>
      </c>
      <c r="C108" s="83"/>
      <c r="D108" s="83"/>
      <c r="E108" s="83">
        <f>LEN('25'!H20)</f>
        <v>182</v>
      </c>
      <c r="F108" s="83"/>
      <c r="G108" s="83"/>
      <c r="H108" s="83"/>
      <c r="I108" s="83"/>
      <c r="J108" s="83"/>
      <c r="K108" s="83"/>
      <c r="L108" s="83"/>
      <c r="M108" s="83"/>
      <c r="N108" s="83"/>
      <c r="P108" s="83"/>
      <c r="Q108" s="83"/>
      <c r="R108" s="83">
        <v>199</v>
      </c>
      <c r="S108" s="83"/>
      <c r="T108" s="83"/>
      <c r="U108" s="83"/>
      <c r="V108" s="83"/>
      <c r="W108" s="83"/>
      <c r="X108" s="83"/>
      <c r="Y108" s="83"/>
      <c r="Z108" s="83"/>
      <c r="AA108" s="83"/>
      <c r="AC108">
        <f t="shared" si="2"/>
        <v>0</v>
      </c>
    </row>
    <row r="109" spans="1:29" x14ac:dyDescent="0.25">
      <c r="A109">
        <v>25</v>
      </c>
      <c r="B109">
        <v>108</v>
      </c>
      <c r="C109" s="83"/>
      <c r="D109" s="83"/>
      <c r="E109" s="83">
        <f>LEN('25'!H21)</f>
        <v>288</v>
      </c>
      <c r="F109" s="83"/>
      <c r="G109" s="83"/>
      <c r="H109" s="83"/>
      <c r="I109" s="83"/>
      <c r="J109" s="83"/>
      <c r="K109" s="83"/>
      <c r="L109" s="83"/>
      <c r="M109" s="83"/>
      <c r="N109" s="83"/>
      <c r="P109" s="83"/>
      <c r="Q109" s="83"/>
      <c r="R109" s="83">
        <v>196</v>
      </c>
      <c r="S109" s="83"/>
      <c r="T109" s="83"/>
      <c r="U109" s="83"/>
      <c r="V109" s="83"/>
      <c r="W109" s="83"/>
      <c r="X109" s="83"/>
      <c r="Y109" s="83"/>
      <c r="Z109" s="83"/>
      <c r="AA109" s="83"/>
      <c r="AC109">
        <f t="shared" si="2"/>
        <v>1</v>
      </c>
    </row>
    <row r="110" spans="1:29" x14ac:dyDescent="0.25">
      <c r="A110">
        <v>25</v>
      </c>
      <c r="B110">
        <v>109</v>
      </c>
      <c r="C110" s="83"/>
      <c r="D110" s="83"/>
      <c r="E110" s="83">
        <f>LEN('25'!H38)</f>
        <v>263</v>
      </c>
      <c r="F110" s="83"/>
      <c r="G110" s="83"/>
      <c r="H110" s="83"/>
      <c r="I110" s="83"/>
      <c r="J110" s="83"/>
      <c r="K110" s="83"/>
      <c r="L110" s="83"/>
      <c r="M110" s="83"/>
      <c r="N110" s="83"/>
      <c r="P110" s="83"/>
      <c r="Q110" s="83"/>
      <c r="R110" s="83">
        <v>161</v>
      </c>
      <c r="S110" s="83"/>
      <c r="T110" s="83"/>
      <c r="U110" s="83"/>
      <c r="V110" s="83"/>
      <c r="W110" s="83"/>
      <c r="X110" s="83"/>
      <c r="Y110" s="83"/>
      <c r="Z110" s="83"/>
      <c r="AA110" s="83"/>
      <c r="AC110">
        <f t="shared" si="2"/>
        <v>1</v>
      </c>
    </row>
    <row r="111" spans="1:29" x14ac:dyDescent="0.25">
      <c r="A111">
        <v>26</v>
      </c>
      <c r="B111">
        <v>110</v>
      </c>
      <c r="C111" s="83"/>
      <c r="D111" s="83"/>
      <c r="E111" s="83">
        <f>LEN('26'!H5)</f>
        <v>89</v>
      </c>
      <c r="F111" s="83"/>
      <c r="G111" s="83"/>
      <c r="H111" s="83"/>
      <c r="I111" s="83"/>
      <c r="J111" s="83"/>
      <c r="K111" s="83"/>
      <c r="L111" s="83"/>
      <c r="M111" s="83"/>
      <c r="N111" s="83"/>
      <c r="P111" s="83"/>
      <c r="Q111" s="83"/>
      <c r="R111" s="83">
        <v>268</v>
      </c>
      <c r="S111" s="83"/>
      <c r="T111" s="83"/>
      <c r="U111" s="83"/>
      <c r="V111" s="83"/>
      <c r="W111" s="83"/>
      <c r="X111" s="83"/>
      <c r="Y111" s="83"/>
      <c r="Z111" s="83"/>
      <c r="AA111" s="83"/>
      <c r="AC111">
        <f t="shared" si="2"/>
        <v>0</v>
      </c>
    </row>
    <row r="112" spans="1:29" x14ac:dyDescent="0.25">
      <c r="A112">
        <v>26</v>
      </c>
      <c r="B112">
        <v>111</v>
      </c>
      <c r="C112" s="83"/>
      <c r="D112" s="83"/>
      <c r="E112" s="83">
        <f>LEN('26'!H6)</f>
        <v>181</v>
      </c>
      <c r="F112" s="83"/>
      <c r="G112" s="83"/>
      <c r="H112" s="83"/>
      <c r="I112" s="83"/>
      <c r="J112" s="83"/>
      <c r="K112" s="83"/>
      <c r="L112" s="83"/>
      <c r="M112" s="83"/>
      <c r="N112" s="83"/>
      <c r="P112" s="83"/>
      <c r="Q112" s="83"/>
      <c r="R112" s="83">
        <v>262</v>
      </c>
      <c r="S112" s="83"/>
      <c r="T112" s="83"/>
      <c r="U112" s="83"/>
      <c r="V112" s="83"/>
      <c r="W112" s="83"/>
      <c r="X112" s="83"/>
      <c r="Y112" s="83"/>
      <c r="Z112" s="83"/>
      <c r="AA112" s="83"/>
      <c r="AC112">
        <f t="shared" si="2"/>
        <v>0</v>
      </c>
    </row>
    <row r="113" spans="1:29" x14ac:dyDescent="0.25">
      <c r="A113">
        <v>26</v>
      </c>
      <c r="B113">
        <v>112</v>
      </c>
      <c r="C113" s="83"/>
      <c r="D113" s="83"/>
      <c r="E113" s="83">
        <f>LEN('26'!H7)</f>
        <v>107</v>
      </c>
      <c r="F113" s="83"/>
      <c r="G113" s="83"/>
      <c r="H113" s="83"/>
      <c r="I113" s="83"/>
      <c r="J113" s="83"/>
      <c r="K113" s="83"/>
      <c r="L113" s="83"/>
      <c r="M113" s="83"/>
      <c r="N113" s="83"/>
      <c r="P113" s="83"/>
      <c r="Q113" s="83"/>
      <c r="R113" s="83">
        <v>197</v>
      </c>
      <c r="S113" s="83"/>
      <c r="T113" s="83"/>
      <c r="U113" s="83"/>
      <c r="V113" s="83"/>
      <c r="W113" s="83"/>
      <c r="X113" s="83"/>
      <c r="Y113" s="83"/>
      <c r="Z113" s="83"/>
      <c r="AA113" s="83"/>
      <c r="AC113">
        <f t="shared" si="2"/>
        <v>0</v>
      </c>
    </row>
    <row r="114" spans="1:29" x14ac:dyDescent="0.25">
      <c r="A114">
        <v>26</v>
      </c>
      <c r="B114">
        <v>113</v>
      </c>
      <c r="C114" s="83"/>
      <c r="D114" s="83"/>
      <c r="E114" s="83">
        <f>LEN('26'!H21)</f>
        <v>96</v>
      </c>
      <c r="F114" s="83"/>
      <c r="G114" s="83"/>
      <c r="H114" s="83"/>
      <c r="I114" s="83"/>
      <c r="J114" s="83"/>
      <c r="K114" s="83"/>
      <c r="L114" s="83"/>
      <c r="M114" s="83"/>
      <c r="N114" s="83"/>
      <c r="P114" s="83"/>
      <c r="Q114" s="83"/>
      <c r="R114" s="83">
        <v>151</v>
      </c>
      <c r="S114" s="83"/>
      <c r="T114" s="83"/>
      <c r="U114" s="83"/>
      <c r="V114" s="83"/>
      <c r="W114" s="83"/>
      <c r="X114" s="83"/>
      <c r="Y114" s="83"/>
      <c r="Z114" s="83"/>
      <c r="AA114" s="83"/>
      <c r="AC114">
        <f t="shared" si="2"/>
        <v>0</v>
      </c>
    </row>
    <row r="115" spans="1:29" x14ac:dyDescent="0.25">
      <c r="A115">
        <v>27</v>
      </c>
      <c r="B115">
        <v>114</v>
      </c>
      <c r="C115" s="83"/>
      <c r="D115" s="83"/>
      <c r="E115" s="83">
        <f>LEN('27'!I5)</f>
        <v>70</v>
      </c>
      <c r="F115" s="83"/>
      <c r="G115" s="83"/>
      <c r="H115" s="83"/>
      <c r="I115" s="83"/>
      <c r="J115" s="83"/>
      <c r="K115" s="83"/>
      <c r="L115" s="83"/>
      <c r="M115" s="83"/>
      <c r="N115" s="83"/>
      <c r="P115" s="83"/>
      <c r="Q115" s="83"/>
      <c r="R115" s="83">
        <v>230</v>
      </c>
      <c r="S115" s="83"/>
      <c r="T115" s="83"/>
      <c r="U115" s="83"/>
      <c r="V115" s="83"/>
      <c r="W115" s="83"/>
      <c r="X115" s="83"/>
      <c r="Y115" s="83"/>
      <c r="Z115" s="83"/>
      <c r="AA115" s="83"/>
      <c r="AC115">
        <f t="shared" si="2"/>
        <v>0</v>
      </c>
    </row>
    <row r="116" spans="1:29" x14ac:dyDescent="0.25">
      <c r="A116">
        <v>27</v>
      </c>
      <c r="B116">
        <v>115</v>
      </c>
      <c r="C116" s="83"/>
      <c r="D116" s="83"/>
      <c r="E116" s="83">
        <f>LEN('27'!I34)</f>
        <v>105</v>
      </c>
      <c r="F116" s="83"/>
      <c r="G116" s="83"/>
      <c r="H116" s="83"/>
      <c r="I116" s="83"/>
      <c r="J116" s="83"/>
      <c r="K116" s="83"/>
      <c r="L116" s="83"/>
      <c r="M116" s="83"/>
      <c r="N116" s="83"/>
      <c r="P116" s="83"/>
      <c r="Q116" s="83"/>
      <c r="R116" s="83">
        <v>156</v>
      </c>
      <c r="S116" s="83"/>
      <c r="T116" s="83"/>
      <c r="U116" s="83"/>
      <c r="V116" s="83"/>
      <c r="W116" s="83"/>
      <c r="X116" s="83"/>
      <c r="Y116" s="83"/>
      <c r="Z116" s="83"/>
      <c r="AA116" s="83"/>
      <c r="AC116">
        <f t="shared" si="2"/>
        <v>0</v>
      </c>
    </row>
    <row r="117" spans="1:29" x14ac:dyDescent="0.25">
      <c r="A117">
        <v>27</v>
      </c>
      <c r="B117">
        <v>116</v>
      </c>
      <c r="C117" s="83"/>
      <c r="D117" s="83"/>
      <c r="E117" s="83">
        <f>LEN('27'!I35)</f>
        <v>42</v>
      </c>
      <c r="F117" s="83"/>
      <c r="G117" s="83"/>
      <c r="H117" s="83"/>
      <c r="I117" s="83"/>
      <c r="J117" s="83"/>
      <c r="K117" s="83"/>
      <c r="L117" s="83"/>
      <c r="M117" s="83"/>
      <c r="N117" s="83"/>
      <c r="P117" s="83"/>
      <c r="Q117" s="83"/>
      <c r="R117" s="83">
        <v>198</v>
      </c>
      <c r="S117" s="83"/>
      <c r="T117" s="83"/>
      <c r="U117" s="83"/>
      <c r="V117" s="83"/>
      <c r="W117" s="83"/>
      <c r="X117" s="83"/>
      <c r="Y117" s="83"/>
      <c r="Z117" s="83"/>
      <c r="AA117" s="83"/>
      <c r="AC117">
        <f t="shared" si="2"/>
        <v>0</v>
      </c>
    </row>
    <row r="118" spans="1:29" x14ac:dyDescent="0.25">
      <c r="A118">
        <v>27</v>
      </c>
      <c r="B118">
        <v>117</v>
      </c>
      <c r="C118" s="83"/>
      <c r="D118" s="83"/>
      <c r="E118" s="83">
        <f>LEN('27'!I48)</f>
        <v>23</v>
      </c>
      <c r="F118" s="83"/>
      <c r="G118" s="83"/>
      <c r="H118" s="83"/>
      <c r="I118" s="83"/>
      <c r="J118" s="83"/>
      <c r="K118" s="83"/>
      <c r="L118" s="83"/>
      <c r="M118" s="83"/>
      <c r="N118" s="83"/>
      <c r="P118" s="83"/>
      <c r="Q118" s="83"/>
      <c r="R118" s="83">
        <v>155</v>
      </c>
      <c r="S118" s="83"/>
      <c r="T118" s="83"/>
      <c r="U118" s="83"/>
      <c r="V118" s="83"/>
      <c r="W118" s="83"/>
      <c r="X118" s="83"/>
      <c r="Y118" s="83"/>
      <c r="Z118" s="83"/>
      <c r="AA118" s="83"/>
      <c r="AC118">
        <f t="shared" si="2"/>
        <v>0</v>
      </c>
    </row>
    <row r="119" spans="1:29" x14ac:dyDescent="0.25">
      <c r="A119">
        <v>28</v>
      </c>
      <c r="B119">
        <v>118</v>
      </c>
      <c r="C119" s="83"/>
      <c r="D119" s="83"/>
      <c r="E119" s="83">
        <f>LEN('28'!H6)</f>
        <v>39</v>
      </c>
      <c r="F119" s="83"/>
      <c r="G119" s="83"/>
      <c r="H119" s="83"/>
      <c r="I119" s="83"/>
      <c r="J119" s="83"/>
      <c r="K119" s="83"/>
      <c r="L119" s="83"/>
      <c r="M119" s="83"/>
      <c r="N119" s="83"/>
      <c r="P119" s="83"/>
      <c r="Q119" s="83"/>
      <c r="R119" s="83">
        <v>533</v>
      </c>
      <c r="S119" s="83"/>
      <c r="T119" s="83"/>
      <c r="U119" s="83"/>
      <c r="V119" s="83"/>
      <c r="W119" s="83"/>
      <c r="X119" s="83"/>
      <c r="Y119" s="83"/>
      <c r="Z119" s="83"/>
      <c r="AA119" s="83"/>
      <c r="AC119">
        <f t="shared" si="2"/>
        <v>0</v>
      </c>
    </row>
    <row r="120" spans="1:29" x14ac:dyDescent="0.25">
      <c r="A120">
        <v>28</v>
      </c>
      <c r="B120">
        <v>119</v>
      </c>
      <c r="C120" s="83"/>
      <c r="D120" s="83"/>
      <c r="E120" s="83">
        <f>LEN('28'!H24)</f>
        <v>31</v>
      </c>
      <c r="F120" s="83"/>
      <c r="G120" s="83"/>
      <c r="H120" s="83"/>
      <c r="I120" s="83"/>
      <c r="J120" s="83"/>
      <c r="K120" s="83"/>
      <c r="L120" s="83"/>
      <c r="M120" s="83"/>
      <c r="N120" s="83"/>
      <c r="P120" s="83"/>
      <c r="Q120" s="83"/>
      <c r="R120" s="83">
        <v>151</v>
      </c>
      <c r="S120" s="83"/>
      <c r="T120" s="83"/>
      <c r="U120" s="83"/>
      <c r="V120" s="83"/>
      <c r="W120" s="83"/>
      <c r="X120" s="83"/>
      <c r="Y120" s="83"/>
      <c r="Z120" s="83"/>
      <c r="AA120" s="83"/>
      <c r="AC120">
        <f t="shared" si="2"/>
        <v>0</v>
      </c>
    </row>
    <row r="121" spans="1:29" x14ac:dyDescent="0.25">
      <c r="A121">
        <v>29</v>
      </c>
      <c r="B121">
        <v>120</v>
      </c>
      <c r="C121" s="83"/>
      <c r="D121" s="83"/>
      <c r="E121" s="83"/>
      <c r="F121" s="83"/>
      <c r="G121" s="83"/>
      <c r="H121" s="83"/>
      <c r="I121" s="83"/>
      <c r="J121" s="83"/>
      <c r="K121" s="83"/>
      <c r="L121" s="83"/>
      <c r="M121" s="83"/>
      <c r="N121" s="83"/>
      <c r="P121" s="83"/>
      <c r="Q121" s="83"/>
      <c r="R121" s="83"/>
      <c r="S121" s="83"/>
      <c r="T121" s="83"/>
      <c r="U121" s="83"/>
      <c r="V121" s="83"/>
      <c r="W121" s="83"/>
      <c r="X121" s="83"/>
      <c r="Y121" s="83"/>
      <c r="Z121" s="83"/>
      <c r="AA121" s="83"/>
      <c r="AC121">
        <f t="shared" si="2"/>
        <v>0</v>
      </c>
    </row>
    <row r="122" spans="1:29" x14ac:dyDescent="0.25">
      <c r="A122">
        <v>30</v>
      </c>
      <c r="B122">
        <v>121</v>
      </c>
      <c r="C122" s="83"/>
      <c r="D122" s="83"/>
      <c r="E122" s="83">
        <f>LEN('30'!I5)</f>
        <v>57</v>
      </c>
      <c r="F122" s="83"/>
      <c r="G122" s="83"/>
      <c r="H122" s="83"/>
      <c r="I122" s="83"/>
      <c r="J122" s="83"/>
      <c r="K122" s="83"/>
      <c r="L122" s="83"/>
      <c r="M122" s="83"/>
      <c r="N122" s="83"/>
      <c r="P122" s="83"/>
      <c r="Q122" s="83"/>
      <c r="R122" s="83">
        <v>204</v>
      </c>
      <c r="S122" s="83"/>
      <c r="T122" s="83"/>
      <c r="U122" s="83"/>
      <c r="V122" s="83"/>
      <c r="W122" s="83"/>
      <c r="X122" s="83"/>
      <c r="Y122" s="83"/>
      <c r="Z122" s="83"/>
      <c r="AA122" s="83"/>
      <c r="AC122">
        <f t="shared" si="2"/>
        <v>0</v>
      </c>
    </row>
    <row r="123" spans="1:29" x14ac:dyDescent="0.25">
      <c r="A123">
        <v>30</v>
      </c>
      <c r="B123">
        <v>122</v>
      </c>
      <c r="C123" s="83"/>
      <c r="D123" s="83"/>
      <c r="E123" s="83">
        <f>LEN('30'!I32)</f>
        <v>9</v>
      </c>
      <c r="F123" s="83"/>
      <c r="G123" s="83"/>
      <c r="H123" s="83"/>
      <c r="I123" s="83"/>
      <c r="J123" s="83"/>
      <c r="K123" s="83"/>
      <c r="L123" s="83"/>
      <c r="M123" s="83"/>
      <c r="N123" s="83"/>
      <c r="P123" s="83"/>
      <c r="Q123" s="83"/>
      <c r="R123" s="83">
        <v>175</v>
      </c>
      <c r="S123" s="83"/>
      <c r="T123" s="83"/>
      <c r="U123" s="83"/>
      <c r="V123" s="83"/>
      <c r="W123" s="83"/>
      <c r="X123" s="83"/>
      <c r="Y123" s="83"/>
      <c r="Z123" s="83"/>
      <c r="AA123" s="83"/>
      <c r="AC123">
        <f t="shared" si="2"/>
        <v>0</v>
      </c>
    </row>
    <row r="124" spans="1:29" x14ac:dyDescent="0.25">
      <c r="A124">
        <v>31</v>
      </c>
      <c r="B124">
        <v>123</v>
      </c>
      <c r="C124" s="83"/>
      <c r="D124" s="83"/>
      <c r="E124" s="83">
        <f>LEN('31'!H5)</f>
        <v>129</v>
      </c>
      <c r="F124" s="83"/>
      <c r="G124" s="83"/>
      <c r="H124" s="83"/>
      <c r="I124" s="83"/>
      <c r="J124" s="83"/>
      <c r="K124" s="83"/>
      <c r="L124" s="83"/>
      <c r="M124" s="83"/>
      <c r="N124" s="83"/>
      <c r="P124" s="83"/>
      <c r="Q124" s="83"/>
      <c r="R124" s="83">
        <v>360</v>
      </c>
      <c r="S124" s="83"/>
      <c r="T124" s="83"/>
      <c r="U124" s="83"/>
      <c r="V124" s="83"/>
      <c r="W124" s="83"/>
      <c r="X124" s="83"/>
      <c r="Y124" s="83"/>
      <c r="Z124" s="83"/>
      <c r="AA124" s="83"/>
      <c r="AC124">
        <f t="shared" si="2"/>
        <v>0</v>
      </c>
    </row>
    <row r="125" spans="1:29" x14ac:dyDescent="0.25">
      <c r="A125">
        <v>1</v>
      </c>
      <c r="B125">
        <v>124</v>
      </c>
      <c r="C125" s="83"/>
      <c r="D125" s="83"/>
      <c r="E125" s="83"/>
      <c r="F125" s="83"/>
      <c r="G125" s="83"/>
      <c r="H125" s="83"/>
      <c r="I125" s="83"/>
      <c r="J125" s="83"/>
      <c r="K125" s="83"/>
      <c r="L125" s="83"/>
      <c r="M125" s="83"/>
      <c r="N125" s="83"/>
      <c r="P125" s="83"/>
      <c r="Q125" s="83"/>
      <c r="R125" s="83"/>
      <c r="S125" s="83"/>
      <c r="T125" s="83"/>
      <c r="U125" s="83"/>
      <c r="V125" s="83"/>
      <c r="W125" s="83"/>
      <c r="X125" s="83"/>
      <c r="Y125" s="83"/>
      <c r="Z125" s="83"/>
      <c r="AA125" s="83"/>
      <c r="AC125">
        <f t="shared" si="2"/>
        <v>0</v>
      </c>
    </row>
    <row r="126" spans="1:29" x14ac:dyDescent="0.25">
      <c r="A126">
        <v>1</v>
      </c>
      <c r="B126">
        <v>125</v>
      </c>
      <c r="C126" s="83"/>
      <c r="D126" s="83"/>
      <c r="E126" s="83">
        <f>LEN('1'!D22)</f>
        <v>1</v>
      </c>
      <c r="F126" s="83"/>
      <c r="G126" s="83"/>
      <c r="H126" s="83"/>
      <c r="I126" s="83"/>
      <c r="J126" s="83"/>
      <c r="K126" s="83"/>
      <c r="L126" s="83"/>
      <c r="M126" s="83"/>
      <c r="N126" s="83"/>
      <c r="P126" s="83"/>
      <c r="Q126" s="83"/>
      <c r="R126" s="83">
        <v>26</v>
      </c>
      <c r="S126" s="83"/>
      <c r="T126" s="83"/>
      <c r="U126" s="83"/>
      <c r="V126" s="83"/>
      <c r="W126" s="83"/>
      <c r="X126" s="83"/>
      <c r="Y126" s="83"/>
      <c r="Z126" s="83"/>
      <c r="AA126" s="83"/>
      <c r="AC126">
        <f t="shared" si="2"/>
        <v>0</v>
      </c>
    </row>
    <row r="127" spans="1:29" x14ac:dyDescent="0.25">
      <c r="A127">
        <v>1</v>
      </c>
      <c r="B127">
        <v>125</v>
      </c>
      <c r="C127" s="83"/>
      <c r="D127" s="83"/>
      <c r="E127" s="83">
        <f>LEN('1'!D24)</f>
        <v>1</v>
      </c>
      <c r="F127" s="83"/>
      <c r="G127" s="83"/>
      <c r="H127" s="83"/>
      <c r="I127" s="83"/>
      <c r="J127" s="83"/>
      <c r="K127" s="83"/>
      <c r="L127" s="83"/>
      <c r="M127" s="83"/>
      <c r="N127" s="83"/>
      <c r="P127" s="83"/>
      <c r="Q127" s="83"/>
      <c r="R127" s="83">
        <v>24</v>
      </c>
      <c r="S127" s="83"/>
      <c r="T127" s="83"/>
      <c r="U127" s="83"/>
      <c r="V127" s="83"/>
      <c r="W127" s="83"/>
      <c r="X127" s="83"/>
      <c r="Y127" s="83"/>
      <c r="Z127" s="83"/>
      <c r="AA127" s="83"/>
      <c r="AC127">
        <f>IF(OR(C127&gt;P127,D127&gt;Q127,E127&gt;R127),1,0)</f>
        <v>0</v>
      </c>
    </row>
    <row r="128" spans="1:29" x14ac:dyDescent="0.25">
      <c r="A128">
        <v>1</v>
      </c>
      <c r="B128">
        <v>125</v>
      </c>
      <c r="C128" s="83"/>
      <c r="D128" s="83"/>
      <c r="E128" s="83">
        <f>LEN('1'!D25)</f>
        <v>1</v>
      </c>
      <c r="F128" s="83"/>
      <c r="G128" s="83"/>
      <c r="H128" s="83"/>
      <c r="I128" s="83"/>
      <c r="J128" s="83"/>
      <c r="K128" s="83"/>
      <c r="L128" s="83"/>
      <c r="M128" s="83"/>
      <c r="N128" s="83"/>
      <c r="P128" s="83"/>
      <c r="Q128" s="83"/>
      <c r="R128" s="83">
        <v>24</v>
      </c>
      <c r="S128" s="83"/>
      <c r="T128" s="83"/>
      <c r="U128" s="83"/>
      <c r="V128" s="83"/>
      <c r="W128" s="83"/>
      <c r="X128" s="83"/>
      <c r="Y128" s="83"/>
      <c r="Z128" s="83"/>
      <c r="AA128" s="83"/>
      <c r="AC128">
        <f>IF(OR(C128&gt;P128,D128&gt;Q128,E128&gt;R128),1,0)</f>
        <v>0</v>
      </c>
    </row>
    <row r="129" spans="1:29" x14ac:dyDescent="0.25">
      <c r="A129">
        <v>2</v>
      </c>
      <c r="B129">
        <v>126</v>
      </c>
      <c r="C129" s="83"/>
      <c r="D129" s="83"/>
      <c r="E129" s="83"/>
      <c r="F129" s="83"/>
      <c r="G129" s="83"/>
      <c r="H129" s="83"/>
      <c r="I129" s="83"/>
      <c r="J129" s="83"/>
      <c r="K129" s="83"/>
      <c r="L129" s="83"/>
      <c r="M129" s="83"/>
      <c r="N129" s="83"/>
      <c r="P129" s="83"/>
      <c r="Q129" s="83"/>
      <c r="R129" s="83"/>
      <c r="S129" s="83"/>
      <c r="T129" s="83"/>
      <c r="U129" s="83"/>
      <c r="V129" s="83"/>
      <c r="W129" s="83"/>
      <c r="X129" s="83"/>
      <c r="Y129" s="83"/>
      <c r="Z129" s="83"/>
      <c r="AA129" s="83"/>
      <c r="AC129">
        <f t="shared" si="2"/>
        <v>0</v>
      </c>
    </row>
    <row r="130" spans="1:29" x14ac:dyDescent="0.25">
      <c r="A130">
        <v>2</v>
      </c>
      <c r="B130">
        <v>127</v>
      </c>
      <c r="C130" s="83"/>
      <c r="D130" s="83"/>
      <c r="E130" s="83"/>
      <c r="F130" s="83"/>
      <c r="G130" s="83"/>
      <c r="H130" s="83"/>
      <c r="I130" s="83"/>
      <c r="J130" s="83"/>
      <c r="K130" s="83"/>
      <c r="L130" s="83"/>
      <c r="M130" s="83"/>
      <c r="N130" s="83"/>
      <c r="P130" s="83"/>
      <c r="Q130" s="83"/>
      <c r="R130" s="83"/>
      <c r="S130" s="83"/>
      <c r="T130" s="83"/>
      <c r="U130" s="83"/>
      <c r="V130" s="83"/>
      <c r="W130" s="83"/>
      <c r="X130" s="83"/>
      <c r="Y130" s="83"/>
      <c r="Z130" s="83"/>
      <c r="AA130" s="83"/>
      <c r="AC130">
        <f t="shared" si="2"/>
        <v>0</v>
      </c>
    </row>
    <row r="131" spans="1:29" x14ac:dyDescent="0.25">
      <c r="A131">
        <v>2</v>
      </c>
      <c r="B131">
        <v>128</v>
      </c>
      <c r="C131" s="83">
        <f>LEN('2'!F11)</f>
        <v>39</v>
      </c>
      <c r="D131" s="83"/>
      <c r="E131" s="83"/>
      <c r="F131" s="83"/>
      <c r="G131" s="83"/>
      <c r="H131" s="83"/>
      <c r="I131" s="83"/>
      <c r="J131" s="83"/>
      <c r="K131" s="83"/>
      <c r="L131" s="83"/>
      <c r="M131" s="83"/>
      <c r="N131" s="83"/>
      <c r="P131" s="83">
        <v>47</v>
      </c>
      <c r="Q131" s="83"/>
      <c r="R131" s="83"/>
      <c r="S131" s="83"/>
      <c r="T131" s="83"/>
      <c r="U131" s="83"/>
      <c r="V131" s="83"/>
      <c r="W131" s="83"/>
      <c r="X131" s="83"/>
      <c r="Y131" s="83"/>
      <c r="Z131" s="83"/>
      <c r="AA131" s="83"/>
      <c r="AC131">
        <f t="shared" si="2"/>
        <v>0</v>
      </c>
    </row>
    <row r="132" spans="1:29" x14ac:dyDescent="0.25">
      <c r="A132">
        <v>3</v>
      </c>
      <c r="B132">
        <v>129</v>
      </c>
      <c r="C132" s="83"/>
      <c r="D132" s="83"/>
      <c r="E132" s="83"/>
      <c r="F132" s="83"/>
      <c r="G132" s="83"/>
      <c r="H132" s="83"/>
      <c r="I132" s="83"/>
      <c r="J132" s="83"/>
      <c r="K132" s="83"/>
      <c r="L132" s="83"/>
      <c r="M132" s="83"/>
      <c r="N132" s="83"/>
      <c r="P132" s="83"/>
      <c r="Q132" s="83"/>
      <c r="R132" s="83"/>
      <c r="S132" s="83"/>
      <c r="T132" s="83"/>
      <c r="U132" s="83"/>
      <c r="V132" s="83"/>
      <c r="W132" s="83"/>
      <c r="X132" s="83"/>
      <c r="Y132" s="83"/>
      <c r="Z132" s="83"/>
      <c r="AA132" s="83"/>
      <c r="AC132">
        <f t="shared" si="2"/>
        <v>0</v>
      </c>
    </row>
    <row r="133" spans="1:29" x14ac:dyDescent="0.25">
      <c r="A133">
        <v>3</v>
      </c>
      <c r="B133">
        <v>130</v>
      </c>
      <c r="C133" s="83"/>
      <c r="D133" s="83"/>
      <c r="E133" s="83"/>
      <c r="F133" s="83"/>
      <c r="G133" s="83"/>
      <c r="H133" s="83"/>
      <c r="I133" s="83"/>
      <c r="J133" s="83"/>
      <c r="K133" s="83"/>
      <c r="L133" s="83"/>
      <c r="M133" s="83"/>
      <c r="N133" s="83"/>
      <c r="P133" s="83"/>
      <c r="Q133" s="83"/>
      <c r="R133" s="83"/>
      <c r="S133" s="83"/>
      <c r="T133" s="83"/>
      <c r="U133" s="83"/>
      <c r="V133" s="83"/>
      <c r="W133" s="83"/>
      <c r="X133" s="83"/>
      <c r="Y133" s="83"/>
      <c r="Z133" s="83"/>
      <c r="AA133" s="83"/>
      <c r="AC133">
        <f t="shared" si="2"/>
        <v>0</v>
      </c>
    </row>
    <row r="134" spans="1:29" x14ac:dyDescent="0.25">
      <c r="A134">
        <v>4</v>
      </c>
      <c r="B134">
        <v>131</v>
      </c>
      <c r="C134" s="83"/>
      <c r="D134" s="83">
        <f>LEN('4'!D9)</f>
        <v>1</v>
      </c>
      <c r="E134" s="83"/>
      <c r="F134" s="83"/>
      <c r="G134" s="83"/>
      <c r="H134" s="83"/>
      <c r="I134" s="83"/>
      <c r="J134" s="83"/>
      <c r="K134" s="83"/>
      <c r="L134" s="83"/>
      <c r="M134" s="83"/>
      <c r="N134" s="83"/>
      <c r="P134" s="83"/>
      <c r="Q134" s="83">
        <v>25</v>
      </c>
      <c r="R134" s="83"/>
      <c r="S134" s="83"/>
      <c r="T134" s="83"/>
      <c r="U134" s="83"/>
      <c r="V134" s="83"/>
      <c r="W134" s="83"/>
      <c r="X134" s="83"/>
      <c r="Y134" s="83"/>
      <c r="Z134" s="83"/>
      <c r="AA134" s="83"/>
      <c r="AC134">
        <f t="shared" si="2"/>
        <v>0</v>
      </c>
    </row>
    <row r="135" spans="1:29" x14ac:dyDescent="0.25">
      <c r="A135">
        <v>4</v>
      </c>
      <c r="B135">
        <v>132</v>
      </c>
      <c r="C135" s="83"/>
      <c r="D135" s="83">
        <f>LEN('4'!D10)</f>
        <v>1</v>
      </c>
      <c r="E135" s="83"/>
      <c r="F135" s="83"/>
      <c r="G135" s="83"/>
      <c r="H135" s="83"/>
      <c r="I135" s="83"/>
      <c r="J135" s="83"/>
      <c r="K135" s="83"/>
      <c r="L135" s="83"/>
      <c r="M135" s="83"/>
      <c r="N135" s="83"/>
      <c r="P135" s="83"/>
      <c r="Q135" s="83">
        <v>25</v>
      </c>
      <c r="R135" s="83"/>
      <c r="S135" s="83"/>
      <c r="T135" s="83"/>
      <c r="U135" s="83"/>
      <c r="V135" s="83"/>
      <c r="W135" s="83"/>
      <c r="X135" s="83"/>
      <c r="Y135" s="83"/>
      <c r="Z135" s="83"/>
      <c r="AA135" s="83"/>
      <c r="AC135">
        <f t="shared" si="2"/>
        <v>0</v>
      </c>
    </row>
    <row r="136" spans="1:29" x14ac:dyDescent="0.25">
      <c r="A136">
        <v>4</v>
      </c>
      <c r="B136">
        <v>133</v>
      </c>
      <c r="C136" s="83"/>
      <c r="D136" s="83">
        <f>LEN('4'!D11)</f>
        <v>1</v>
      </c>
      <c r="E136" s="83"/>
      <c r="F136" s="83"/>
      <c r="G136" s="83"/>
      <c r="H136" s="83"/>
      <c r="I136" s="83"/>
      <c r="J136" s="83"/>
      <c r="K136" s="83"/>
      <c r="L136" s="83"/>
      <c r="M136" s="83"/>
      <c r="N136" s="83"/>
      <c r="P136" s="83"/>
      <c r="Q136" s="83">
        <v>25</v>
      </c>
      <c r="R136" s="83"/>
      <c r="S136" s="83"/>
      <c r="T136" s="83"/>
      <c r="U136" s="83"/>
      <c r="V136" s="83"/>
      <c r="W136" s="83"/>
      <c r="X136" s="83"/>
      <c r="Y136" s="83"/>
      <c r="Z136" s="83"/>
      <c r="AA136" s="83"/>
      <c r="AC136">
        <f t="shared" si="2"/>
        <v>0</v>
      </c>
    </row>
    <row r="137" spans="1:29" x14ac:dyDescent="0.25">
      <c r="A137">
        <v>4</v>
      </c>
      <c r="B137">
        <v>134</v>
      </c>
      <c r="C137" s="83"/>
      <c r="D137" s="83">
        <f>LEN('4'!D12)</f>
        <v>1</v>
      </c>
      <c r="E137" s="83"/>
      <c r="F137" s="83"/>
      <c r="G137" s="83"/>
      <c r="H137" s="83"/>
      <c r="I137" s="83"/>
      <c r="J137" s="83"/>
      <c r="K137" s="83"/>
      <c r="L137" s="83"/>
      <c r="M137" s="83"/>
      <c r="N137" s="83"/>
      <c r="P137" s="83"/>
      <c r="Q137" s="83">
        <v>25</v>
      </c>
      <c r="R137" s="83"/>
      <c r="S137" s="83"/>
      <c r="T137" s="83"/>
      <c r="U137" s="83"/>
      <c r="V137" s="83"/>
      <c r="W137" s="83"/>
      <c r="X137" s="83"/>
      <c r="Y137" s="83"/>
      <c r="Z137" s="83"/>
      <c r="AA137" s="83"/>
      <c r="AC137">
        <f t="shared" si="2"/>
        <v>0</v>
      </c>
    </row>
    <row r="138" spans="1:29" x14ac:dyDescent="0.25">
      <c r="A138">
        <v>4</v>
      </c>
      <c r="B138">
        <v>135</v>
      </c>
      <c r="C138" s="83"/>
      <c r="D138" s="83">
        <f>LEN('4'!D13)</f>
        <v>1</v>
      </c>
      <c r="E138" s="83"/>
      <c r="F138" s="83"/>
      <c r="G138" s="83"/>
      <c r="H138" s="83"/>
      <c r="I138" s="83"/>
      <c r="J138" s="83"/>
      <c r="K138" s="83"/>
      <c r="L138" s="83"/>
      <c r="M138" s="83"/>
      <c r="N138" s="83"/>
      <c r="P138" s="83"/>
      <c r="Q138" s="83">
        <v>25</v>
      </c>
      <c r="R138" s="83"/>
      <c r="S138" s="83"/>
      <c r="T138" s="83"/>
      <c r="U138" s="83"/>
      <c r="V138" s="83"/>
      <c r="W138" s="83"/>
      <c r="X138" s="83"/>
      <c r="Y138" s="83"/>
      <c r="Z138" s="83"/>
      <c r="AA138" s="83"/>
      <c r="AC138">
        <f t="shared" si="2"/>
        <v>0</v>
      </c>
    </row>
    <row r="139" spans="1:29" x14ac:dyDescent="0.25">
      <c r="A139">
        <v>4</v>
      </c>
      <c r="B139">
        <v>136</v>
      </c>
      <c r="C139" s="83">
        <f>LEN('4'!C15)</f>
        <v>39</v>
      </c>
      <c r="D139" s="83"/>
      <c r="E139" s="83"/>
      <c r="F139" s="83"/>
      <c r="G139" s="83"/>
      <c r="H139" s="83"/>
      <c r="I139" s="83"/>
      <c r="J139" s="83"/>
      <c r="K139" s="83"/>
      <c r="L139" s="83"/>
      <c r="M139" s="83"/>
      <c r="N139" s="83"/>
      <c r="P139" s="83">
        <v>99</v>
      </c>
      <c r="Q139" s="83"/>
      <c r="R139" s="83"/>
      <c r="S139" s="83"/>
      <c r="T139" s="83"/>
      <c r="U139" s="83"/>
      <c r="V139" s="83"/>
      <c r="W139" s="83"/>
      <c r="X139" s="83"/>
      <c r="Y139" s="83"/>
      <c r="Z139" s="83"/>
      <c r="AA139" s="83"/>
      <c r="AC139">
        <f t="shared" si="2"/>
        <v>0</v>
      </c>
    </row>
    <row r="140" spans="1:29" x14ac:dyDescent="0.25">
      <c r="A140">
        <v>4</v>
      </c>
      <c r="B140">
        <v>137</v>
      </c>
      <c r="C140" s="83"/>
      <c r="D140" s="83"/>
      <c r="E140" s="83"/>
      <c r="F140" s="83"/>
      <c r="G140" s="83"/>
      <c r="H140" s="83"/>
      <c r="I140" s="83"/>
      <c r="J140" s="83"/>
      <c r="K140" s="83"/>
      <c r="L140" s="83"/>
      <c r="M140" s="83"/>
      <c r="N140" s="83"/>
      <c r="P140" s="83"/>
      <c r="Q140" s="83"/>
      <c r="R140" s="83"/>
      <c r="S140" s="83"/>
      <c r="T140" s="83"/>
      <c r="U140" s="83"/>
      <c r="V140" s="83"/>
      <c r="W140" s="83"/>
      <c r="X140" s="83"/>
      <c r="Y140" s="83"/>
      <c r="Z140" s="83"/>
      <c r="AA140" s="83"/>
      <c r="AC140">
        <f t="shared" si="2"/>
        <v>0</v>
      </c>
    </row>
    <row r="141" spans="1:29" x14ac:dyDescent="0.25">
      <c r="A141">
        <v>4</v>
      </c>
      <c r="B141">
        <v>138</v>
      </c>
      <c r="C141" s="83" t="e">
        <f>LEN('4'!#REF!)</f>
        <v>#REF!</v>
      </c>
      <c r="D141" s="83"/>
      <c r="E141" s="83"/>
      <c r="F141" s="83"/>
      <c r="G141" s="83"/>
      <c r="H141" s="83"/>
      <c r="I141" s="83"/>
      <c r="J141" s="83"/>
      <c r="K141" s="83"/>
      <c r="L141" s="83"/>
      <c r="M141" s="83"/>
      <c r="N141" s="83"/>
      <c r="P141" s="83">
        <v>271</v>
      </c>
      <c r="Q141" s="83"/>
      <c r="R141" s="83"/>
      <c r="S141" s="83"/>
      <c r="T141" s="83"/>
      <c r="U141" s="83"/>
      <c r="V141" s="83"/>
      <c r="W141" s="83"/>
      <c r="X141" s="83"/>
      <c r="Y141" s="83"/>
      <c r="Z141" s="83"/>
      <c r="AA141" s="83"/>
      <c r="AC141" t="e">
        <f t="shared" si="2"/>
        <v>#REF!</v>
      </c>
    </row>
    <row r="142" spans="1:29" x14ac:dyDescent="0.25">
      <c r="A142">
        <v>5</v>
      </c>
      <c r="B142">
        <v>139</v>
      </c>
      <c r="C142" s="83"/>
      <c r="D142" s="83"/>
      <c r="E142" s="83"/>
      <c r="F142" s="83"/>
      <c r="G142" s="83"/>
      <c r="H142" s="83"/>
      <c r="I142" s="83"/>
      <c r="J142" s="83"/>
      <c r="K142" s="83"/>
      <c r="L142" s="83"/>
      <c r="M142" s="83"/>
      <c r="N142" s="83"/>
      <c r="P142" s="83"/>
      <c r="Q142" s="83"/>
      <c r="R142" s="83"/>
      <c r="S142" s="83"/>
      <c r="T142" s="83"/>
      <c r="U142" s="83"/>
      <c r="V142" s="83"/>
      <c r="W142" s="83"/>
      <c r="X142" s="83"/>
      <c r="Y142" s="83"/>
      <c r="Z142" s="83"/>
      <c r="AA142" s="83"/>
      <c r="AC142">
        <f t="shared" si="2"/>
        <v>0</v>
      </c>
    </row>
    <row r="143" spans="1:29" x14ac:dyDescent="0.25">
      <c r="A143">
        <v>5</v>
      </c>
      <c r="B143">
        <v>140</v>
      </c>
      <c r="C143" s="83">
        <f>LEN('5'!E23)</f>
        <v>507</v>
      </c>
      <c r="D143" s="83"/>
      <c r="E143" s="83"/>
      <c r="F143" s="83"/>
      <c r="G143" s="83"/>
      <c r="H143" s="83"/>
      <c r="I143" s="83"/>
      <c r="J143" s="83"/>
      <c r="K143" s="83"/>
      <c r="L143" s="83"/>
      <c r="M143" s="83"/>
      <c r="N143" s="83"/>
      <c r="P143" s="83">
        <v>171</v>
      </c>
      <c r="Q143" s="83"/>
      <c r="R143" s="83"/>
      <c r="S143" s="83"/>
      <c r="T143" s="83"/>
      <c r="U143" s="83"/>
      <c r="V143" s="83"/>
      <c r="W143" s="83"/>
      <c r="X143" s="83"/>
      <c r="Y143" s="83"/>
      <c r="Z143" s="83"/>
      <c r="AA143" s="83"/>
      <c r="AC143">
        <f t="shared" si="2"/>
        <v>1</v>
      </c>
    </row>
    <row r="144" spans="1:29" x14ac:dyDescent="0.25">
      <c r="A144">
        <v>5</v>
      </c>
      <c r="B144">
        <v>141</v>
      </c>
      <c r="C144" s="83"/>
      <c r="D144" s="83"/>
      <c r="E144" s="83"/>
      <c r="F144" s="83"/>
      <c r="G144" s="83"/>
      <c r="H144" s="83"/>
      <c r="I144" s="83"/>
      <c r="J144" s="83"/>
      <c r="K144" s="83"/>
      <c r="L144" s="83"/>
      <c r="M144" s="83"/>
      <c r="N144" s="83"/>
      <c r="P144" s="83"/>
      <c r="Q144" s="83"/>
      <c r="R144" s="83"/>
      <c r="S144" s="83"/>
      <c r="T144" s="83"/>
      <c r="U144" s="83"/>
      <c r="V144" s="83"/>
      <c r="W144" s="83"/>
      <c r="X144" s="83"/>
      <c r="Y144" s="83"/>
      <c r="Z144" s="83"/>
      <c r="AA144" s="83"/>
      <c r="AC144">
        <f t="shared" si="2"/>
        <v>0</v>
      </c>
    </row>
    <row r="145" spans="1:29" x14ac:dyDescent="0.25">
      <c r="A145">
        <v>6</v>
      </c>
      <c r="B145">
        <v>142</v>
      </c>
      <c r="C145" s="83"/>
      <c r="D145" s="83"/>
      <c r="E145" s="83"/>
      <c r="F145" s="83"/>
      <c r="G145" s="83"/>
      <c r="H145" s="83"/>
      <c r="I145" s="83"/>
      <c r="J145" s="83"/>
      <c r="K145" s="83"/>
      <c r="L145" s="83"/>
      <c r="M145" s="83"/>
      <c r="N145" s="83"/>
      <c r="P145" s="83"/>
      <c r="Q145" s="83"/>
      <c r="R145" s="83"/>
      <c r="S145" s="83"/>
      <c r="T145" s="83"/>
      <c r="U145" s="83"/>
      <c r="V145" s="83"/>
      <c r="W145" s="83"/>
      <c r="X145" s="83"/>
      <c r="Y145" s="83"/>
      <c r="Z145" s="83"/>
      <c r="AA145" s="83"/>
      <c r="AC145">
        <f t="shared" si="2"/>
        <v>0</v>
      </c>
    </row>
    <row r="146" spans="1:29" x14ac:dyDescent="0.25">
      <c r="A146">
        <v>6</v>
      </c>
      <c r="B146">
        <v>143</v>
      </c>
      <c r="C146" s="83"/>
      <c r="D146" s="83"/>
      <c r="E146" s="83"/>
      <c r="F146" s="83"/>
      <c r="G146" s="83"/>
      <c r="H146" s="83"/>
      <c r="I146" s="83"/>
      <c r="J146" s="83"/>
      <c r="K146" s="83"/>
      <c r="L146" s="83"/>
      <c r="M146" s="83"/>
      <c r="N146" s="83"/>
      <c r="P146" s="83"/>
      <c r="Q146" s="83"/>
      <c r="R146" s="83"/>
      <c r="S146" s="83"/>
      <c r="T146" s="83"/>
      <c r="U146" s="83"/>
      <c r="V146" s="83"/>
      <c r="W146" s="83"/>
      <c r="X146" s="83"/>
      <c r="Y146" s="83"/>
      <c r="Z146" s="83"/>
      <c r="AA146" s="83"/>
      <c r="AC146">
        <f t="shared" si="2"/>
        <v>0</v>
      </c>
    </row>
    <row r="147" spans="1:29" x14ac:dyDescent="0.25">
      <c r="A147">
        <v>6</v>
      </c>
      <c r="B147">
        <v>144</v>
      </c>
      <c r="C147" s="83"/>
      <c r="D147" s="83"/>
      <c r="E147" s="83"/>
      <c r="F147" s="83"/>
      <c r="G147" s="83"/>
      <c r="H147" s="83"/>
      <c r="I147" s="83"/>
      <c r="J147" s="83"/>
      <c r="K147" s="83"/>
      <c r="L147" s="83"/>
      <c r="M147" s="83"/>
      <c r="N147" s="83"/>
      <c r="P147" s="83"/>
      <c r="Q147" s="83"/>
      <c r="R147" s="83"/>
      <c r="S147" s="83"/>
      <c r="T147" s="83"/>
      <c r="U147" s="83"/>
      <c r="V147" s="83"/>
      <c r="W147" s="83"/>
      <c r="X147" s="83"/>
      <c r="Y147" s="83"/>
      <c r="Z147" s="83"/>
      <c r="AA147" s="83"/>
      <c r="AC147">
        <f t="shared" si="2"/>
        <v>0</v>
      </c>
    </row>
    <row r="148" spans="1:29" x14ac:dyDescent="0.25">
      <c r="A148">
        <v>6</v>
      </c>
      <c r="B148">
        <v>145</v>
      </c>
      <c r="C148" s="83">
        <f>LEN('6'!B11)</f>
        <v>0</v>
      </c>
      <c r="D148" s="83"/>
      <c r="E148" s="83"/>
      <c r="F148" s="83"/>
      <c r="G148" s="83"/>
      <c r="H148" s="83"/>
      <c r="I148" s="83"/>
      <c r="J148" s="83"/>
      <c r="K148" s="83"/>
      <c r="L148" s="83"/>
      <c r="M148" s="83"/>
      <c r="N148" s="83"/>
      <c r="P148" s="83">
        <v>89</v>
      </c>
      <c r="Q148" s="83"/>
      <c r="R148" s="83"/>
      <c r="S148" s="83"/>
      <c r="T148" s="83"/>
      <c r="U148" s="83"/>
      <c r="V148" s="83"/>
      <c r="W148" s="83"/>
      <c r="X148" s="83"/>
      <c r="Y148" s="83"/>
      <c r="Z148" s="83"/>
      <c r="AA148" s="83"/>
      <c r="AC148">
        <f t="shared" si="2"/>
        <v>0</v>
      </c>
    </row>
    <row r="149" spans="1:29" x14ac:dyDescent="0.25">
      <c r="A149">
        <v>7</v>
      </c>
      <c r="B149">
        <v>146</v>
      </c>
      <c r="C149" s="83"/>
      <c r="D149" s="83"/>
      <c r="E149" s="83"/>
      <c r="F149" s="83"/>
      <c r="G149" s="83"/>
      <c r="H149" s="83"/>
      <c r="I149" s="83"/>
      <c r="J149" s="83"/>
      <c r="K149" s="83"/>
      <c r="L149" s="83"/>
      <c r="M149" s="83"/>
      <c r="N149" s="83"/>
      <c r="P149" s="83"/>
      <c r="Q149" s="83"/>
      <c r="R149" s="83"/>
      <c r="S149" s="83"/>
      <c r="T149" s="83"/>
      <c r="U149" s="83"/>
      <c r="V149" s="83"/>
      <c r="W149" s="83"/>
      <c r="X149" s="83"/>
      <c r="Y149" s="83"/>
      <c r="Z149" s="83"/>
      <c r="AA149" s="83"/>
      <c r="AC149">
        <f t="shared" si="2"/>
        <v>0</v>
      </c>
    </row>
    <row r="150" spans="1:29" x14ac:dyDescent="0.25">
      <c r="A150">
        <v>7</v>
      </c>
      <c r="B150">
        <v>147</v>
      </c>
      <c r="C150" s="83"/>
      <c r="D150" s="83"/>
      <c r="E150" s="83"/>
      <c r="F150" s="83"/>
      <c r="G150" s="83"/>
      <c r="H150" s="83"/>
      <c r="I150" s="83"/>
      <c r="J150" s="83"/>
      <c r="K150" s="83"/>
      <c r="L150" s="83"/>
      <c r="M150" s="83"/>
      <c r="N150" s="83"/>
      <c r="P150" s="83"/>
      <c r="Q150" s="83"/>
      <c r="R150" s="83"/>
      <c r="S150" s="83"/>
      <c r="T150" s="83"/>
      <c r="U150" s="83"/>
      <c r="V150" s="83"/>
      <c r="W150" s="83"/>
      <c r="X150" s="83"/>
      <c r="Y150" s="83"/>
      <c r="Z150" s="83"/>
      <c r="AA150" s="83"/>
      <c r="AC150">
        <f t="shared" si="2"/>
        <v>0</v>
      </c>
    </row>
    <row r="151" spans="1:29" x14ac:dyDescent="0.25">
      <c r="A151">
        <v>8</v>
      </c>
      <c r="B151">
        <v>148</v>
      </c>
      <c r="C151" s="83"/>
      <c r="D151" s="83"/>
      <c r="E151" s="83"/>
      <c r="F151" s="83"/>
      <c r="G151" s="83"/>
      <c r="H151" s="83"/>
      <c r="I151" s="83"/>
      <c r="J151" s="83"/>
      <c r="K151" s="83"/>
      <c r="L151" s="83"/>
      <c r="M151" s="83"/>
      <c r="N151" s="83"/>
      <c r="P151" s="83"/>
      <c r="Q151" s="83"/>
      <c r="R151" s="83"/>
      <c r="S151" s="83"/>
      <c r="T151" s="83"/>
      <c r="U151" s="83"/>
      <c r="V151" s="83"/>
      <c r="W151" s="83"/>
      <c r="X151" s="83"/>
      <c r="Y151" s="83"/>
      <c r="Z151" s="83"/>
      <c r="AA151" s="83"/>
      <c r="AC151">
        <f t="shared" si="2"/>
        <v>0</v>
      </c>
    </row>
    <row r="152" spans="1:29" x14ac:dyDescent="0.25">
      <c r="A152">
        <v>8</v>
      </c>
      <c r="B152">
        <v>149</v>
      </c>
      <c r="C152" s="83"/>
      <c r="D152" s="83"/>
      <c r="E152" s="83"/>
      <c r="F152" s="83"/>
      <c r="G152" s="83"/>
      <c r="H152" s="83"/>
      <c r="I152" s="83"/>
      <c r="J152" s="83"/>
      <c r="K152" s="83"/>
      <c r="L152" s="83"/>
      <c r="M152" s="83"/>
      <c r="N152" s="83"/>
      <c r="P152" s="83"/>
      <c r="Q152" s="83"/>
      <c r="R152" s="83"/>
      <c r="S152" s="83"/>
      <c r="T152" s="83"/>
      <c r="U152" s="83"/>
      <c r="V152" s="83"/>
      <c r="W152" s="83"/>
      <c r="X152" s="83"/>
      <c r="Y152" s="83"/>
      <c r="Z152" s="83"/>
      <c r="AA152" s="83"/>
      <c r="AC152">
        <f t="shared" si="2"/>
        <v>0</v>
      </c>
    </row>
    <row r="153" spans="1:29" x14ac:dyDescent="0.25">
      <c r="A153">
        <v>8</v>
      </c>
      <c r="B153">
        <v>150</v>
      </c>
      <c r="C153" s="83"/>
      <c r="D153" s="83"/>
      <c r="E153" s="83"/>
      <c r="F153" s="83"/>
      <c r="G153" s="83"/>
      <c r="H153" s="83"/>
      <c r="I153" s="83"/>
      <c r="J153" s="83"/>
      <c r="K153" s="83"/>
      <c r="L153" s="83"/>
      <c r="M153" s="83"/>
      <c r="N153" s="83"/>
      <c r="P153" s="83"/>
      <c r="Q153" s="83"/>
      <c r="R153" s="83"/>
      <c r="S153" s="83"/>
      <c r="T153" s="83"/>
      <c r="U153" s="83"/>
      <c r="V153" s="83"/>
      <c r="W153" s="83"/>
      <c r="X153" s="83"/>
      <c r="Y153" s="83"/>
      <c r="Z153" s="83"/>
      <c r="AA153" s="83"/>
      <c r="AC153">
        <f t="shared" si="2"/>
        <v>0</v>
      </c>
    </row>
    <row r="154" spans="1:29" x14ac:dyDescent="0.25">
      <c r="A154">
        <v>8</v>
      </c>
      <c r="B154">
        <v>151</v>
      </c>
      <c r="C154" s="83"/>
      <c r="D154" s="83"/>
      <c r="E154" s="83"/>
      <c r="F154" s="83"/>
      <c r="G154" s="83"/>
      <c r="H154" s="83"/>
      <c r="I154" s="83"/>
      <c r="J154" s="83"/>
      <c r="K154" s="83"/>
      <c r="L154" s="83"/>
      <c r="M154" s="83"/>
      <c r="N154" s="83"/>
      <c r="P154" s="83"/>
      <c r="Q154" s="83"/>
      <c r="R154" s="83"/>
      <c r="S154" s="83"/>
      <c r="T154" s="83"/>
      <c r="U154" s="83"/>
      <c r="V154" s="83"/>
      <c r="W154" s="83"/>
      <c r="X154" s="83"/>
      <c r="Y154" s="83"/>
      <c r="Z154" s="83"/>
      <c r="AA154" s="83"/>
      <c r="AC154">
        <f t="shared" si="2"/>
        <v>0</v>
      </c>
    </row>
    <row r="155" spans="1:29" x14ac:dyDescent="0.25">
      <c r="A155">
        <v>8</v>
      </c>
      <c r="B155">
        <v>152</v>
      </c>
      <c r="C155" s="83"/>
      <c r="D155" s="83"/>
      <c r="E155" s="83"/>
      <c r="F155" s="83"/>
      <c r="G155" s="83"/>
      <c r="H155" s="83"/>
      <c r="I155" s="83"/>
      <c r="J155" s="83"/>
      <c r="K155" s="83"/>
      <c r="L155" s="83"/>
      <c r="M155" s="83"/>
      <c r="N155" s="83"/>
      <c r="P155" s="83"/>
      <c r="Q155" s="83"/>
      <c r="R155" s="83"/>
      <c r="S155" s="83"/>
      <c r="T155" s="83"/>
      <c r="U155" s="83"/>
      <c r="V155" s="83"/>
      <c r="W155" s="83"/>
      <c r="X155" s="83"/>
      <c r="Y155" s="83"/>
      <c r="Z155" s="83"/>
      <c r="AA155" s="83"/>
      <c r="AC155">
        <f t="shared" si="2"/>
        <v>0</v>
      </c>
    </row>
    <row r="156" spans="1:29" x14ac:dyDescent="0.25">
      <c r="A156">
        <v>9</v>
      </c>
      <c r="B156">
        <v>153</v>
      </c>
      <c r="C156" s="83"/>
      <c r="D156" s="83"/>
      <c r="E156" s="83"/>
      <c r="F156" s="83"/>
      <c r="G156" s="83"/>
      <c r="H156" s="83"/>
      <c r="I156" s="83"/>
      <c r="J156" s="83"/>
      <c r="K156" s="83"/>
      <c r="L156" s="83"/>
      <c r="M156" s="83"/>
      <c r="N156" s="83"/>
      <c r="P156" s="83"/>
      <c r="Q156" s="83"/>
      <c r="R156" s="83"/>
      <c r="S156" s="83"/>
      <c r="T156" s="83"/>
      <c r="U156" s="83"/>
      <c r="V156" s="83"/>
      <c r="W156" s="83"/>
      <c r="X156" s="83"/>
      <c r="Y156" s="83"/>
      <c r="Z156" s="83"/>
      <c r="AA156" s="83"/>
      <c r="AC156">
        <f t="shared" si="2"/>
        <v>0</v>
      </c>
    </row>
    <row r="157" spans="1:29" x14ac:dyDescent="0.25">
      <c r="A157">
        <v>9</v>
      </c>
      <c r="B157">
        <v>154</v>
      </c>
      <c r="C157" s="83"/>
      <c r="D157" s="83"/>
      <c r="E157" s="83"/>
      <c r="F157" s="83"/>
      <c r="G157" s="83"/>
      <c r="H157" s="83"/>
      <c r="I157" s="83"/>
      <c r="J157" s="83"/>
      <c r="K157" s="83"/>
      <c r="L157" s="83"/>
      <c r="M157" s="83"/>
      <c r="N157" s="83"/>
      <c r="P157" s="83"/>
      <c r="Q157" s="83"/>
      <c r="R157" s="83"/>
      <c r="S157" s="83"/>
      <c r="T157" s="83"/>
      <c r="U157" s="83"/>
      <c r="V157" s="83"/>
      <c r="W157" s="83"/>
      <c r="X157" s="83"/>
      <c r="Y157" s="83"/>
      <c r="Z157" s="83"/>
      <c r="AA157" s="83"/>
      <c r="AC157">
        <f t="shared" si="2"/>
        <v>0</v>
      </c>
    </row>
    <row r="158" spans="1:29" x14ac:dyDescent="0.25">
      <c r="A158">
        <v>9</v>
      </c>
      <c r="B158">
        <v>155</v>
      </c>
      <c r="C158" s="83"/>
      <c r="D158" s="83"/>
      <c r="E158" s="83"/>
      <c r="F158" s="83"/>
      <c r="G158" s="83"/>
      <c r="H158" s="83"/>
      <c r="I158" s="83"/>
      <c r="J158" s="83"/>
      <c r="K158" s="83"/>
      <c r="L158" s="83"/>
      <c r="M158" s="83"/>
      <c r="N158" s="83"/>
      <c r="P158" s="83"/>
      <c r="Q158" s="83"/>
      <c r="R158" s="83"/>
      <c r="S158" s="83"/>
      <c r="T158" s="83"/>
      <c r="U158" s="83"/>
      <c r="V158" s="83"/>
      <c r="W158" s="83"/>
      <c r="X158" s="83"/>
      <c r="Y158" s="83"/>
      <c r="Z158" s="83"/>
      <c r="AA158" s="83"/>
      <c r="AC158">
        <f t="shared" si="2"/>
        <v>0</v>
      </c>
    </row>
    <row r="159" spans="1:29" x14ac:dyDescent="0.25">
      <c r="A159">
        <v>9</v>
      </c>
      <c r="B159">
        <v>156</v>
      </c>
      <c r="C159" s="83"/>
      <c r="D159" s="83"/>
      <c r="E159" s="83"/>
      <c r="F159" s="83"/>
      <c r="G159" s="83"/>
      <c r="H159" s="83"/>
      <c r="I159" s="83"/>
      <c r="J159" s="83"/>
      <c r="K159" s="83"/>
      <c r="L159" s="83"/>
      <c r="M159" s="83"/>
      <c r="N159" s="83"/>
      <c r="P159" s="83"/>
      <c r="Q159" s="83"/>
      <c r="R159" s="83"/>
      <c r="S159" s="83"/>
      <c r="T159" s="83"/>
      <c r="U159" s="83"/>
      <c r="V159" s="83"/>
      <c r="W159" s="83"/>
      <c r="X159" s="83"/>
      <c r="Y159" s="83"/>
      <c r="Z159" s="83"/>
      <c r="AA159" s="83"/>
      <c r="AC159">
        <f t="shared" si="2"/>
        <v>0</v>
      </c>
    </row>
    <row r="160" spans="1:29" x14ac:dyDescent="0.25">
      <c r="A160">
        <v>9</v>
      </c>
      <c r="B160">
        <v>157</v>
      </c>
      <c r="C160" s="83"/>
      <c r="D160" s="83"/>
      <c r="E160" s="83"/>
      <c r="F160" s="83"/>
      <c r="G160" s="83"/>
      <c r="H160" s="83"/>
      <c r="I160" s="83"/>
      <c r="J160" s="83"/>
      <c r="K160" s="83"/>
      <c r="L160" s="83"/>
      <c r="M160" s="83"/>
      <c r="N160" s="83"/>
      <c r="P160" s="83"/>
      <c r="Q160" s="83"/>
      <c r="R160" s="83"/>
      <c r="S160" s="83"/>
      <c r="T160" s="83"/>
      <c r="U160" s="83"/>
      <c r="V160" s="83"/>
      <c r="W160" s="83"/>
      <c r="X160" s="83"/>
      <c r="Y160" s="83"/>
      <c r="Z160" s="83"/>
      <c r="AA160" s="83"/>
      <c r="AC160">
        <f t="shared" si="2"/>
        <v>0</v>
      </c>
    </row>
    <row r="161" spans="1:29" x14ac:dyDescent="0.25">
      <c r="A161">
        <v>9</v>
      </c>
      <c r="B161">
        <v>158</v>
      </c>
      <c r="C161" s="83">
        <f>LEN('9'!B19)</f>
        <v>0</v>
      </c>
      <c r="D161" s="83"/>
      <c r="E161" s="83"/>
      <c r="F161" s="83"/>
      <c r="G161" s="83"/>
      <c r="H161" s="83"/>
      <c r="I161" s="83"/>
      <c r="J161" s="83"/>
      <c r="K161" s="83"/>
      <c r="L161" s="83"/>
      <c r="M161" s="83"/>
      <c r="N161" s="83"/>
      <c r="P161" s="83">
        <v>100</v>
      </c>
      <c r="Q161" s="83"/>
      <c r="R161" s="83"/>
      <c r="S161" s="83"/>
      <c r="T161" s="83"/>
      <c r="U161" s="83"/>
      <c r="V161" s="83"/>
      <c r="W161" s="83"/>
      <c r="X161" s="83"/>
      <c r="Y161" s="83"/>
      <c r="Z161" s="83"/>
      <c r="AA161" s="83"/>
      <c r="AC161">
        <f t="shared" si="2"/>
        <v>0</v>
      </c>
    </row>
    <row r="162" spans="1:29" x14ac:dyDescent="0.25">
      <c r="A162">
        <v>10</v>
      </c>
      <c r="B162">
        <v>159</v>
      </c>
      <c r="C162" s="83"/>
      <c r="D162" s="83"/>
      <c r="E162" s="83">
        <f>LEN('10'!D10)</f>
        <v>13</v>
      </c>
      <c r="F162" s="83"/>
      <c r="G162" s="83"/>
      <c r="H162" s="83"/>
      <c r="I162" s="83"/>
      <c r="J162" s="83"/>
      <c r="K162" s="83"/>
      <c r="L162" s="83"/>
      <c r="M162" s="83"/>
      <c r="N162" s="83"/>
      <c r="P162" s="83"/>
      <c r="Q162" s="83"/>
      <c r="R162" s="83">
        <v>10</v>
      </c>
      <c r="S162" s="83"/>
      <c r="T162" s="83"/>
      <c r="U162" s="83"/>
      <c r="V162" s="83"/>
      <c r="W162" s="83"/>
      <c r="X162" s="83"/>
      <c r="Y162" s="83"/>
      <c r="Z162" s="83"/>
      <c r="AA162" s="83"/>
      <c r="AC162">
        <f t="shared" si="2"/>
        <v>1</v>
      </c>
    </row>
    <row r="163" spans="1:29" x14ac:dyDescent="0.25">
      <c r="A163">
        <v>10</v>
      </c>
      <c r="B163">
        <v>159</v>
      </c>
      <c r="C163" s="83"/>
      <c r="D163" s="83"/>
      <c r="E163" s="83">
        <f>LEN('10'!D11)</f>
        <v>10</v>
      </c>
      <c r="F163" s="83"/>
      <c r="G163" s="83"/>
      <c r="H163" s="83"/>
      <c r="I163" s="83"/>
      <c r="J163" s="83"/>
      <c r="K163" s="83"/>
      <c r="L163" s="83"/>
      <c r="M163" s="83"/>
      <c r="N163" s="83"/>
      <c r="P163" s="83"/>
      <c r="Q163" s="83"/>
      <c r="R163" s="83">
        <v>10</v>
      </c>
      <c r="S163" s="83"/>
      <c r="T163" s="83"/>
      <c r="U163" s="83"/>
      <c r="V163" s="83"/>
      <c r="W163" s="83"/>
      <c r="X163" s="83"/>
      <c r="Y163" s="83"/>
      <c r="Z163" s="83"/>
      <c r="AA163" s="83"/>
      <c r="AC163">
        <f>IF(OR(C163&gt;P163,D163&gt;Q163,E163&gt;R163),1,0)</f>
        <v>0</v>
      </c>
    </row>
    <row r="164" spans="1:29" x14ac:dyDescent="0.25">
      <c r="A164">
        <v>10</v>
      </c>
      <c r="B164">
        <v>159</v>
      </c>
      <c r="C164" s="83"/>
      <c r="D164" s="83"/>
      <c r="E164" s="83">
        <f>LEN('10'!D12)</f>
        <v>10</v>
      </c>
      <c r="F164" s="83"/>
      <c r="G164" s="83"/>
      <c r="H164" s="83"/>
      <c r="I164" s="83"/>
      <c r="J164" s="83"/>
      <c r="K164" s="83"/>
      <c r="L164" s="83"/>
      <c r="M164" s="83"/>
      <c r="N164" s="83"/>
      <c r="P164" s="83"/>
      <c r="Q164" s="83"/>
      <c r="R164" s="83">
        <v>10</v>
      </c>
      <c r="S164" s="83"/>
      <c r="T164" s="83"/>
      <c r="U164" s="83"/>
      <c r="V164" s="83"/>
      <c r="W164" s="83"/>
      <c r="X164" s="83"/>
      <c r="Y164" s="83"/>
      <c r="Z164" s="83"/>
      <c r="AA164" s="83"/>
      <c r="AC164">
        <f>IF(OR(C164&gt;P164,D164&gt;Q164,E164&gt;R164),1,0)</f>
        <v>0</v>
      </c>
    </row>
    <row r="165" spans="1:29" x14ac:dyDescent="0.25">
      <c r="A165">
        <v>10</v>
      </c>
      <c r="B165">
        <v>160</v>
      </c>
      <c r="C165" s="83"/>
      <c r="D165" s="83"/>
      <c r="E165" s="83"/>
      <c r="F165" s="83"/>
      <c r="G165" s="83"/>
      <c r="H165" s="83"/>
      <c r="I165" s="83"/>
      <c r="J165" s="83"/>
      <c r="K165" s="83"/>
      <c r="L165" s="83"/>
      <c r="M165" s="83"/>
      <c r="N165" s="83"/>
      <c r="P165" s="83"/>
      <c r="Q165" s="83"/>
      <c r="R165" s="83"/>
      <c r="S165" s="83"/>
      <c r="T165" s="83"/>
      <c r="U165" s="83"/>
      <c r="V165" s="83"/>
      <c r="W165" s="83"/>
      <c r="X165" s="83"/>
      <c r="Y165" s="83"/>
      <c r="Z165" s="83"/>
      <c r="AA165" s="83"/>
      <c r="AC165">
        <f t="shared" si="2"/>
        <v>0</v>
      </c>
    </row>
    <row r="166" spans="1:29" x14ac:dyDescent="0.25">
      <c r="A166">
        <v>10</v>
      </c>
      <c r="B166">
        <v>161</v>
      </c>
      <c r="C166" s="83"/>
      <c r="D166" s="83"/>
      <c r="E166" s="83"/>
      <c r="F166" s="83"/>
      <c r="G166" s="83"/>
      <c r="H166" s="83"/>
      <c r="I166" s="83"/>
      <c r="J166" s="83"/>
      <c r="K166" s="83"/>
      <c r="L166" s="83"/>
      <c r="M166" s="83"/>
      <c r="N166" s="83"/>
      <c r="P166" s="83"/>
      <c r="Q166" s="83"/>
      <c r="R166" s="83"/>
      <c r="S166" s="83"/>
      <c r="T166" s="83"/>
      <c r="U166" s="83"/>
      <c r="V166" s="83"/>
      <c r="W166" s="83"/>
      <c r="X166" s="83"/>
      <c r="Y166" s="83"/>
      <c r="Z166" s="83"/>
      <c r="AA166" s="83"/>
      <c r="AC166">
        <f t="shared" si="2"/>
        <v>0</v>
      </c>
    </row>
    <row r="167" spans="1:29" x14ac:dyDescent="0.25">
      <c r="A167">
        <v>10</v>
      </c>
      <c r="B167">
        <v>162</v>
      </c>
      <c r="C167" s="83"/>
      <c r="D167" s="83"/>
      <c r="E167" s="83"/>
      <c r="F167" s="83"/>
      <c r="G167" s="83"/>
      <c r="H167" s="83"/>
      <c r="I167" s="83"/>
      <c r="J167" s="83"/>
      <c r="K167" s="83"/>
      <c r="L167" s="83"/>
      <c r="M167" s="83"/>
      <c r="N167" s="83"/>
      <c r="P167" s="83"/>
      <c r="Q167" s="83"/>
      <c r="R167" s="83"/>
      <c r="S167" s="83"/>
      <c r="T167" s="83"/>
      <c r="U167" s="83"/>
      <c r="V167" s="83"/>
      <c r="W167" s="83"/>
      <c r="X167" s="83"/>
      <c r="Y167" s="83"/>
      <c r="Z167" s="83"/>
      <c r="AA167" s="83"/>
      <c r="AC167">
        <f t="shared" si="2"/>
        <v>0</v>
      </c>
    </row>
    <row r="168" spans="1:29" x14ac:dyDescent="0.25">
      <c r="A168">
        <v>10</v>
      </c>
      <c r="B168">
        <v>163</v>
      </c>
      <c r="C168" s="83"/>
      <c r="D168" s="83"/>
      <c r="E168" s="83"/>
      <c r="F168" s="83"/>
      <c r="G168" s="83"/>
      <c r="H168" s="83"/>
      <c r="I168" s="83"/>
      <c r="J168" s="83"/>
      <c r="K168" s="83"/>
      <c r="L168" s="83"/>
      <c r="M168" s="83"/>
      <c r="N168" s="83"/>
      <c r="P168" s="83"/>
      <c r="Q168" s="83"/>
      <c r="R168" s="83"/>
      <c r="S168" s="83"/>
      <c r="T168" s="83"/>
      <c r="U168" s="83"/>
      <c r="V168" s="83"/>
      <c r="W168" s="83"/>
      <c r="X168" s="83"/>
      <c r="Y168" s="83"/>
      <c r="Z168" s="83"/>
      <c r="AA168" s="83"/>
      <c r="AC168">
        <f t="shared" si="2"/>
        <v>0</v>
      </c>
    </row>
    <row r="169" spans="1:29" x14ac:dyDescent="0.25">
      <c r="A169">
        <v>10</v>
      </c>
      <c r="B169">
        <v>164</v>
      </c>
      <c r="C169" s="83"/>
      <c r="D169" s="83"/>
      <c r="E169" s="83"/>
      <c r="F169" s="83"/>
      <c r="G169" s="83"/>
      <c r="H169" s="83"/>
      <c r="I169" s="83"/>
      <c r="J169" s="83"/>
      <c r="K169" s="83"/>
      <c r="L169" s="83"/>
      <c r="M169" s="83"/>
      <c r="N169" s="83"/>
      <c r="P169" s="83"/>
      <c r="Q169" s="83"/>
      <c r="R169" s="83"/>
      <c r="S169" s="83"/>
      <c r="T169" s="83"/>
      <c r="U169" s="83"/>
      <c r="V169" s="83"/>
      <c r="W169" s="83"/>
      <c r="X169" s="83"/>
      <c r="Y169" s="83"/>
      <c r="Z169" s="83"/>
      <c r="AA169" s="83"/>
      <c r="AC169">
        <f t="shared" si="2"/>
        <v>0</v>
      </c>
    </row>
    <row r="170" spans="1:29" x14ac:dyDescent="0.25">
      <c r="A170">
        <v>10</v>
      </c>
      <c r="B170">
        <v>165</v>
      </c>
      <c r="C170" s="83"/>
      <c r="D170" s="83"/>
      <c r="E170" s="83"/>
      <c r="F170" s="83"/>
      <c r="G170" s="83"/>
      <c r="H170" s="83"/>
      <c r="I170" s="83"/>
      <c r="J170" s="83"/>
      <c r="K170" s="83"/>
      <c r="L170" s="83"/>
      <c r="M170" s="83"/>
      <c r="N170" s="83"/>
      <c r="P170" s="83"/>
      <c r="Q170" s="83"/>
      <c r="R170" s="83"/>
      <c r="S170" s="83"/>
      <c r="T170" s="83"/>
      <c r="U170" s="83"/>
      <c r="V170" s="83"/>
      <c r="W170" s="83"/>
      <c r="X170" s="83"/>
      <c r="Y170" s="83"/>
      <c r="Z170" s="83"/>
      <c r="AA170" s="83"/>
      <c r="AC170">
        <f t="shared" ref="AC170:AC233" si="3">IF(OR(C170&gt;P170,D170&gt;Q170,E170&gt;R170),1,0)</f>
        <v>0</v>
      </c>
    </row>
    <row r="171" spans="1:29" x14ac:dyDescent="0.25">
      <c r="A171">
        <v>10</v>
      </c>
      <c r="B171">
        <v>166</v>
      </c>
      <c r="C171" s="83"/>
      <c r="D171" s="83"/>
      <c r="E171" s="83"/>
      <c r="F171" s="83"/>
      <c r="G171" s="83"/>
      <c r="H171" s="83"/>
      <c r="I171" s="83"/>
      <c r="J171" s="83"/>
      <c r="K171" s="83"/>
      <c r="L171" s="83"/>
      <c r="M171" s="83"/>
      <c r="N171" s="83"/>
      <c r="P171" s="83"/>
      <c r="Q171" s="83"/>
      <c r="R171" s="83"/>
      <c r="S171" s="83"/>
      <c r="T171" s="83"/>
      <c r="U171" s="83"/>
      <c r="V171" s="83"/>
      <c r="W171" s="83"/>
      <c r="X171" s="83"/>
      <c r="Y171" s="83"/>
      <c r="Z171" s="83"/>
      <c r="AA171" s="83"/>
      <c r="AC171">
        <f t="shared" si="3"/>
        <v>0</v>
      </c>
    </row>
    <row r="172" spans="1:29" x14ac:dyDescent="0.25">
      <c r="A172">
        <v>10</v>
      </c>
      <c r="B172">
        <v>167</v>
      </c>
      <c r="C172" s="83"/>
      <c r="D172" s="83"/>
      <c r="E172" s="83"/>
      <c r="F172" s="83"/>
      <c r="G172" s="83"/>
      <c r="H172" s="83"/>
      <c r="I172" s="83"/>
      <c r="J172" s="83"/>
      <c r="K172" s="83"/>
      <c r="L172" s="83"/>
      <c r="M172" s="83"/>
      <c r="N172" s="83"/>
      <c r="P172" s="83"/>
      <c r="Q172" s="83"/>
      <c r="R172" s="83"/>
      <c r="S172" s="83"/>
      <c r="T172" s="83"/>
      <c r="U172" s="83"/>
      <c r="V172" s="83"/>
      <c r="W172" s="83"/>
      <c r="X172" s="83"/>
      <c r="Y172" s="83"/>
      <c r="Z172" s="83"/>
      <c r="AA172" s="83"/>
      <c r="AC172">
        <f t="shared" si="3"/>
        <v>0</v>
      </c>
    </row>
    <row r="173" spans="1:29" x14ac:dyDescent="0.25">
      <c r="A173">
        <v>11</v>
      </c>
      <c r="B173">
        <v>168</v>
      </c>
      <c r="C173" s="83"/>
      <c r="D173" s="83"/>
      <c r="E173" s="83"/>
      <c r="F173" s="83"/>
      <c r="G173" s="83"/>
      <c r="H173" s="83"/>
      <c r="I173" s="83"/>
      <c r="J173" s="83"/>
      <c r="K173" s="83"/>
      <c r="L173" s="83"/>
      <c r="M173" s="83"/>
      <c r="N173" s="83"/>
      <c r="P173" s="83"/>
      <c r="Q173" s="83"/>
      <c r="R173" s="83"/>
      <c r="S173" s="83"/>
      <c r="T173" s="83"/>
      <c r="U173" s="83"/>
      <c r="V173" s="83"/>
      <c r="W173" s="83"/>
      <c r="X173" s="83"/>
      <c r="Y173" s="83"/>
      <c r="Z173" s="83"/>
      <c r="AA173" s="83"/>
      <c r="AC173">
        <f t="shared" si="3"/>
        <v>0</v>
      </c>
    </row>
    <row r="174" spans="1:29" x14ac:dyDescent="0.25">
      <c r="A174">
        <v>11</v>
      </c>
      <c r="B174">
        <v>169</v>
      </c>
      <c r="C174" s="83"/>
      <c r="D174" s="83"/>
      <c r="E174" s="83"/>
      <c r="F174" s="83"/>
      <c r="G174" s="83"/>
      <c r="H174" s="83"/>
      <c r="I174" s="83"/>
      <c r="J174" s="83"/>
      <c r="K174" s="83"/>
      <c r="L174" s="83"/>
      <c r="M174" s="83"/>
      <c r="N174" s="83"/>
      <c r="P174" s="83"/>
      <c r="Q174" s="83"/>
      <c r="R174" s="83"/>
      <c r="S174" s="83"/>
      <c r="T174" s="83"/>
      <c r="U174" s="83"/>
      <c r="V174" s="83"/>
      <c r="W174" s="83"/>
      <c r="X174" s="83"/>
      <c r="Y174" s="83"/>
      <c r="Z174" s="83"/>
      <c r="AA174" s="83"/>
      <c r="AC174">
        <f t="shared" si="3"/>
        <v>0</v>
      </c>
    </row>
    <row r="175" spans="1:29" x14ac:dyDescent="0.25">
      <c r="A175">
        <v>12</v>
      </c>
      <c r="B175">
        <v>170</v>
      </c>
      <c r="C175" s="83"/>
      <c r="D175" s="83"/>
      <c r="E175" s="83"/>
      <c r="F175" s="83"/>
      <c r="G175" s="83"/>
      <c r="H175" s="83"/>
      <c r="I175" s="83"/>
      <c r="J175" s="83"/>
      <c r="K175" s="83"/>
      <c r="L175" s="83"/>
      <c r="M175" s="83"/>
      <c r="N175" s="83"/>
      <c r="P175" s="83"/>
      <c r="Q175" s="83"/>
      <c r="R175" s="83"/>
      <c r="S175" s="83"/>
      <c r="T175" s="83"/>
      <c r="U175" s="83"/>
      <c r="V175" s="83"/>
      <c r="W175" s="83"/>
      <c r="X175" s="83"/>
      <c r="Y175" s="83"/>
      <c r="Z175" s="83"/>
      <c r="AA175" s="83"/>
      <c r="AC175">
        <f t="shared" si="3"/>
        <v>0</v>
      </c>
    </row>
    <row r="176" spans="1:29" x14ac:dyDescent="0.25">
      <c r="A176">
        <v>12</v>
      </c>
      <c r="B176">
        <v>171</v>
      </c>
      <c r="C176" s="83"/>
      <c r="D176" s="83"/>
      <c r="E176" s="83"/>
      <c r="F176" s="83"/>
      <c r="G176" s="83"/>
      <c r="H176" s="83"/>
      <c r="I176" s="83"/>
      <c r="J176" s="83"/>
      <c r="K176" s="83"/>
      <c r="L176" s="83"/>
      <c r="M176" s="83"/>
      <c r="N176" s="83"/>
      <c r="P176" s="83"/>
      <c r="Q176" s="83"/>
      <c r="R176" s="83"/>
      <c r="S176" s="83"/>
      <c r="T176" s="83"/>
      <c r="U176" s="83"/>
      <c r="V176" s="83"/>
      <c r="W176" s="83"/>
      <c r="X176" s="83"/>
      <c r="Y176" s="83"/>
      <c r="Z176" s="83"/>
      <c r="AA176" s="83"/>
      <c r="AC176">
        <f t="shared" si="3"/>
        <v>0</v>
      </c>
    </row>
    <row r="177" spans="1:29" x14ac:dyDescent="0.25">
      <c r="A177">
        <v>12</v>
      </c>
      <c r="B177">
        <v>172</v>
      </c>
      <c r="C177" s="83"/>
      <c r="D177" s="83"/>
      <c r="E177" s="83"/>
      <c r="F177" s="83"/>
      <c r="G177" s="83"/>
      <c r="H177" s="83"/>
      <c r="I177" s="83"/>
      <c r="J177" s="83"/>
      <c r="K177" s="83"/>
      <c r="L177" s="83"/>
      <c r="M177" s="83"/>
      <c r="N177" s="83"/>
      <c r="P177" s="83"/>
      <c r="Q177" s="83"/>
      <c r="R177" s="83"/>
      <c r="S177" s="83"/>
      <c r="T177" s="83"/>
      <c r="U177" s="83"/>
      <c r="V177" s="83"/>
      <c r="W177" s="83"/>
      <c r="X177" s="83"/>
      <c r="Y177" s="83"/>
      <c r="Z177" s="83"/>
      <c r="AA177" s="83"/>
      <c r="AC177">
        <f t="shared" si="3"/>
        <v>0</v>
      </c>
    </row>
    <row r="178" spans="1:29" x14ac:dyDescent="0.25">
      <c r="A178">
        <v>12</v>
      </c>
      <c r="B178">
        <v>173</v>
      </c>
      <c r="C178" s="83"/>
      <c r="D178" s="83"/>
      <c r="E178" s="83"/>
      <c r="F178" s="83"/>
      <c r="G178" s="83"/>
      <c r="H178" s="83"/>
      <c r="I178" s="83"/>
      <c r="J178" s="83"/>
      <c r="K178" s="83"/>
      <c r="L178" s="83"/>
      <c r="M178" s="83"/>
      <c r="N178" s="83"/>
      <c r="P178" s="83"/>
      <c r="Q178" s="83"/>
      <c r="R178" s="83"/>
      <c r="S178" s="83"/>
      <c r="T178" s="83"/>
      <c r="U178" s="83"/>
      <c r="V178" s="83"/>
      <c r="W178" s="83"/>
      <c r="X178" s="83"/>
      <c r="Y178" s="83"/>
      <c r="Z178" s="83"/>
      <c r="AA178" s="83"/>
      <c r="AC178">
        <f t="shared" si="3"/>
        <v>0</v>
      </c>
    </row>
    <row r="179" spans="1:29" x14ac:dyDescent="0.25">
      <c r="A179">
        <v>12</v>
      </c>
      <c r="B179">
        <v>174</v>
      </c>
      <c r="C179" s="83"/>
      <c r="D179" s="83"/>
      <c r="E179" s="83"/>
      <c r="F179" s="83"/>
      <c r="G179" s="83"/>
      <c r="H179" s="83"/>
      <c r="I179" s="83"/>
      <c r="J179" s="83"/>
      <c r="K179" s="83"/>
      <c r="L179" s="83"/>
      <c r="M179" s="83"/>
      <c r="N179" s="83"/>
      <c r="P179" s="83"/>
      <c r="Q179" s="83"/>
      <c r="R179" s="83"/>
      <c r="S179" s="83"/>
      <c r="T179" s="83"/>
      <c r="U179" s="83"/>
      <c r="V179" s="83"/>
      <c r="W179" s="83"/>
      <c r="X179" s="83"/>
      <c r="Y179" s="83"/>
      <c r="Z179" s="83"/>
      <c r="AA179" s="83"/>
      <c r="AC179">
        <f t="shared" si="3"/>
        <v>0</v>
      </c>
    </row>
    <row r="180" spans="1:29" x14ac:dyDescent="0.25">
      <c r="A180">
        <v>12</v>
      </c>
      <c r="B180">
        <v>175</v>
      </c>
      <c r="C180" s="83">
        <f>LEN('12'!D22)</f>
        <v>0</v>
      </c>
      <c r="D180" s="83"/>
      <c r="E180" s="83"/>
      <c r="F180" s="83"/>
      <c r="G180" s="83"/>
      <c r="H180" s="83"/>
      <c r="I180" s="83"/>
      <c r="J180" s="83"/>
      <c r="K180" s="83"/>
      <c r="L180" s="83"/>
      <c r="M180" s="83"/>
      <c r="N180" s="83"/>
      <c r="P180" s="83">
        <v>90</v>
      </c>
      <c r="Q180" s="83"/>
      <c r="R180" s="83"/>
      <c r="S180" s="83"/>
      <c r="T180" s="83"/>
      <c r="U180" s="83"/>
      <c r="V180" s="83"/>
      <c r="W180" s="83"/>
      <c r="X180" s="83"/>
      <c r="Y180" s="83"/>
      <c r="Z180" s="83"/>
      <c r="AA180" s="83"/>
      <c r="AC180">
        <f t="shared" si="3"/>
        <v>0</v>
      </c>
    </row>
    <row r="181" spans="1:29" x14ac:dyDescent="0.25">
      <c r="A181">
        <v>13</v>
      </c>
      <c r="B181">
        <v>176</v>
      </c>
      <c r="C181" s="83"/>
      <c r="D181" s="83"/>
      <c r="E181" s="83"/>
      <c r="F181" s="83"/>
      <c r="G181" s="83"/>
      <c r="H181" s="83"/>
      <c r="I181" s="83"/>
      <c r="J181" s="83"/>
      <c r="K181" s="83"/>
      <c r="L181" s="83"/>
      <c r="M181" s="83"/>
      <c r="N181" s="83"/>
      <c r="P181" s="83"/>
      <c r="Q181" s="83"/>
      <c r="R181" s="83"/>
      <c r="S181" s="83"/>
      <c r="T181" s="83"/>
      <c r="U181" s="83"/>
      <c r="V181" s="83"/>
      <c r="W181" s="83"/>
      <c r="X181" s="83"/>
      <c r="Y181" s="83"/>
      <c r="Z181" s="83"/>
      <c r="AA181" s="83"/>
      <c r="AC181">
        <f t="shared" si="3"/>
        <v>0</v>
      </c>
    </row>
    <row r="182" spans="1:29" x14ac:dyDescent="0.25">
      <c r="A182">
        <v>13</v>
      </c>
      <c r="B182">
        <v>177</v>
      </c>
      <c r="C182" s="83"/>
      <c r="D182" s="83"/>
      <c r="E182" s="83"/>
      <c r="F182" s="83"/>
      <c r="G182" s="83"/>
      <c r="H182" s="83"/>
      <c r="I182" s="83"/>
      <c r="J182" s="83"/>
      <c r="K182" s="83"/>
      <c r="L182" s="83"/>
      <c r="M182" s="83"/>
      <c r="N182" s="83"/>
      <c r="P182" s="83"/>
      <c r="Q182" s="83"/>
      <c r="R182" s="83"/>
      <c r="S182" s="83"/>
      <c r="T182" s="83"/>
      <c r="U182" s="83"/>
      <c r="V182" s="83"/>
      <c r="W182" s="83"/>
      <c r="X182" s="83"/>
      <c r="Y182" s="83"/>
      <c r="Z182" s="83"/>
      <c r="AA182" s="83"/>
      <c r="AC182">
        <f t="shared" si="3"/>
        <v>0</v>
      </c>
    </row>
    <row r="183" spans="1:29" x14ac:dyDescent="0.25">
      <c r="A183">
        <v>13</v>
      </c>
      <c r="B183">
        <v>178</v>
      </c>
      <c r="C183" s="83"/>
      <c r="D183" s="83"/>
      <c r="E183" s="83"/>
      <c r="F183" s="83"/>
      <c r="G183" s="83"/>
      <c r="H183" s="83"/>
      <c r="I183" s="83"/>
      <c r="J183" s="83"/>
      <c r="K183" s="83"/>
      <c r="L183" s="83"/>
      <c r="M183" s="83"/>
      <c r="N183" s="83"/>
      <c r="P183" s="83"/>
      <c r="Q183" s="83"/>
      <c r="R183" s="83"/>
      <c r="S183" s="83"/>
      <c r="T183" s="83"/>
      <c r="U183" s="83"/>
      <c r="V183" s="83"/>
      <c r="W183" s="83"/>
      <c r="X183" s="83"/>
      <c r="Y183" s="83"/>
      <c r="Z183" s="83"/>
      <c r="AA183" s="83"/>
      <c r="AC183">
        <f t="shared" si="3"/>
        <v>0</v>
      </c>
    </row>
    <row r="184" spans="1:29" x14ac:dyDescent="0.25">
      <c r="A184">
        <v>13</v>
      </c>
      <c r="B184">
        <v>179</v>
      </c>
      <c r="C184" s="83">
        <f>LEN('13'!D27)</f>
        <v>262</v>
      </c>
      <c r="D184" s="83"/>
      <c r="E184" s="83"/>
      <c r="F184" s="83"/>
      <c r="G184" s="83"/>
      <c r="H184" s="83"/>
      <c r="I184" s="83"/>
      <c r="J184" s="83"/>
      <c r="K184" s="83"/>
      <c r="L184" s="83"/>
      <c r="M184" s="83"/>
      <c r="N184" s="83"/>
      <c r="P184" s="83">
        <v>170</v>
      </c>
      <c r="Q184" s="83"/>
      <c r="R184" s="83"/>
      <c r="S184" s="83"/>
      <c r="T184" s="83"/>
      <c r="U184" s="83"/>
      <c r="V184" s="83"/>
      <c r="W184" s="83"/>
      <c r="X184" s="83"/>
      <c r="Y184" s="83"/>
      <c r="Z184" s="83"/>
      <c r="AA184" s="83"/>
      <c r="AC184">
        <f t="shared" si="3"/>
        <v>1</v>
      </c>
    </row>
    <row r="185" spans="1:29" x14ac:dyDescent="0.25">
      <c r="A185">
        <v>13</v>
      </c>
      <c r="B185">
        <v>180</v>
      </c>
      <c r="C185" s="83"/>
      <c r="D185" s="83"/>
      <c r="E185" s="83"/>
      <c r="F185" s="83"/>
      <c r="G185" s="83"/>
      <c r="H185" s="83"/>
      <c r="I185" s="83"/>
      <c r="J185" s="83"/>
      <c r="K185" s="83"/>
      <c r="L185" s="83"/>
      <c r="M185" s="83"/>
      <c r="N185" s="83"/>
      <c r="P185" s="83"/>
      <c r="Q185" s="83"/>
      <c r="R185" s="83"/>
      <c r="S185" s="83"/>
      <c r="T185" s="83"/>
      <c r="U185" s="83"/>
      <c r="V185" s="83"/>
      <c r="W185" s="83"/>
      <c r="X185" s="83"/>
      <c r="Y185" s="83"/>
      <c r="Z185" s="83"/>
      <c r="AA185" s="83"/>
      <c r="AC185">
        <f t="shared" si="3"/>
        <v>0</v>
      </c>
    </row>
    <row r="186" spans="1:29" x14ac:dyDescent="0.25">
      <c r="A186">
        <v>13</v>
      </c>
      <c r="B186">
        <v>181</v>
      </c>
      <c r="C186" s="83"/>
      <c r="D186" s="83"/>
      <c r="E186" s="83"/>
      <c r="F186" s="83"/>
      <c r="G186" s="83"/>
      <c r="H186" s="83"/>
      <c r="I186" s="83"/>
      <c r="J186" s="83"/>
      <c r="K186" s="83"/>
      <c r="L186" s="83"/>
      <c r="M186" s="83"/>
      <c r="N186" s="83"/>
      <c r="P186" s="83"/>
      <c r="Q186" s="83"/>
      <c r="R186" s="83"/>
      <c r="S186" s="83"/>
      <c r="T186" s="83"/>
      <c r="U186" s="83"/>
      <c r="V186" s="83"/>
      <c r="W186" s="83"/>
      <c r="X186" s="83"/>
      <c r="Y186" s="83"/>
      <c r="Z186" s="83"/>
      <c r="AA186" s="83"/>
      <c r="AC186">
        <f t="shared" si="3"/>
        <v>0</v>
      </c>
    </row>
    <row r="187" spans="1:29" x14ac:dyDescent="0.25">
      <c r="A187">
        <v>14</v>
      </c>
      <c r="B187">
        <v>182</v>
      </c>
      <c r="C187" s="83"/>
      <c r="D187" s="83"/>
      <c r="E187" s="83"/>
      <c r="F187" s="83"/>
      <c r="G187" s="83"/>
      <c r="H187" s="83"/>
      <c r="I187" s="83"/>
      <c r="J187" s="83"/>
      <c r="K187" s="83"/>
      <c r="L187" s="83"/>
      <c r="M187" s="83"/>
      <c r="N187" s="83"/>
      <c r="P187" s="83"/>
      <c r="Q187" s="83"/>
      <c r="R187" s="83"/>
      <c r="S187" s="83"/>
      <c r="T187" s="83"/>
      <c r="U187" s="83"/>
      <c r="V187" s="83"/>
      <c r="W187" s="83"/>
      <c r="X187" s="83"/>
      <c r="Y187" s="83"/>
      <c r="Z187" s="83"/>
      <c r="AA187" s="83"/>
      <c r="AC187">
        <f t="shared" si="3"/>
        <v>0</v>
      </c>
    </row>
    <row r="188" spans="1:29" x14ac:dyDescent="0.25">
      <c r="A188">
        <v>14</v>
      </c>
      <c r="B188">
        <v>183</v>
      </c>
      <c r="C188" s="83"/>
      <c r="D188" s="83"/>
      <c r="E188" s="83"/>
      <c r="F188" s="83"/>
      <c r="G188" s="83"/>
      <c r="H188" s="83"/>
      <c r="I188" s="83"/>
      <c r="J188" s="83"/>
      <c r="K188" s="83"/>
      <c r="L188" s="83"/>
      <c r="M188" s="83"/>
      <c r="N188" s="83"/>
      <c r="P188" s="83"/>
      <c r="Q188" s="83"/>
      <c r="R188" s="83"/>
      <c r="S188" s="83"/>
      <c r="T188" s="83"/>
      <c r="U188" s="83"/>
      <c r="V188" s="83"/>
      <c r="W188" s="83"/>
      <c r="X188" s="83"/>
      <c r="Y188" s="83"/>
      <c r="Z188" s="83"/>
      <c r="AA188" s="83"/>
      <c r="AC188">
        <f t="shared" si="3"/>
        <v>0</v>
      </c>
    </row>
    <row r="189" spans="1:29" x14ac:dyDescent="0.25">
      <c r="A189">
        <v>15</v>
      </c>
      <c r="B189">
        <v>184</v>
      </c>
      <c r="C189" s="83"/>
      <c r="D189" s="83"/>
      <c r="E189" s="83"/>
      <c r="F189" s="83"/>
      <c r="G189" s="83"/>
      <c r="H189" s="83"/>
      <c r="I189" s="83"/>
      <c r="J189" s="83"/>
      <c r="K189" s="83"/>
      <c r="L189" s="83"/>
      <c r="M189" s="83"/>
      <c r="N189" s="83"/>
      <c r="P189" s="83"/>
      <c r="Q189" s="83"/>
      <c r="R189" s="83"/>
      <c r="S189" s="83"/>
      <c r="T189" s="83"/>
      <c r="U189" s="83"/>
      <c r="V189" s="83"/>
      <c r="W189" s="83"/>
      <c r="X189" s="83"/>
      <c r="Y189" s="83"/>
      <c r="Z189" s="83"/>
      <c r="AA189" s="83"/>
      <c r="AC189">
        <f t="shared" si="3"/>
        <v>0</v>
      </c>
    </row>
    <row r="190" spans="1:29" x14ac:dyDescent="0.25">
      <c r="A190">
        <v>15</v>
      </c>
      <c r="B190">
        <v>185</v>
      </c>
      <c r="C190" s="83"/>
      <c r="D190" s="83"/>
      <c r="E190" s="83"/>
      <c r="F190" s="83"/>
      <c r="G190" s="83"/>
      <c r="H190" s="83"/>
      <c r="I190" s="83"/>
      <c r="J190" s="83"/>
      <c r="K190" s="83"/>
      <c r="L190" s="83"/>
      <c r="M190" s="83"/>
      <c r="N190" s="83"/>
      <c r="P190" s="83"/>
      <c r="Q190" s="83"/>
      <c r="R190" s="83"/>
      <c r="S190" s="83"/>
      <c r="T190" s="83"/>
      <c r="U190" s="83"/>
      <c r="V190" s="83"/>
      <c r="W190" s="83"/>
      <c r="X190" s="83"/>
      <c r="Y190" s="83"/>
      <c r="Z190" s="83"/>
      <c r="AA190" s="83"/>
      <c r="AC190">
        <f t="shared" si="3"/>
        <v>0</v>
      </c>
    </row>
    <row r="191" spans="1:29" x14ac:dyDescent="0.25">
      <c r="A191">
        <v>15</v>
      </c>
      <c r="B191">
        <v>186</v>
      </c>
      <c r="C191" s="83"/>
      <c r="D191" s="83"/>
      <c r="E191" s="83"/>
      <c r="F191" s="83"/>
      <c r="G191" s="83"/>
      <c r="H191" s="83"/>
      <c r="I191" s="83"/>
      <c r="J191" s="83"/>
      <c r="K191" s="83"/>
      <c r="L191" s="83"/>
      <c r="M191" s="83"/>
      <c r="N191" s="83"/>
      <c r="P191" s="83"/>
      <c r="Q191" s="83"/>
      <c r="R191" s="83"/>
      <c r="S191" s="83"/>
      <c r="T191" s="83"/>
      <c r="U191" s="83"/>
      <c r="V191" s="83"/>
      <c r="W191" s="83"/>
      <c r="X191" s="83"/>
      <c r="Y191" s="83"/>
      <c r="Z191" s="83"/>
      <c r="AA191" s="83"/>
      <c r="AC191">
        <f t="shared" si="3"/>
        <v>0</v>
      </c>
    </row>
    <row r="192" spans="1:29" x14ac:dyDescent="0.25">
      <c r="A192">
        <v>15</v>
      </c>
      <c r="B192">
        <v>187</v>
      </c>
      <c r="C192" s="83"/>
      <c r="D192" s="83"/>
      <c r="E192" s="83"/>
      <c r="F192" s="83"/>
      <c r="G192" s="83"/>
      <c r="H192" s="83"/>
      <c r="I192" s="83"/>
      <c r="J192" s="83"/>
      <c r="K192" s="83"/>
      <c r="L192" s="83"/>
      <c r="M192" s="83"/>
      <c r="N192" s="83"/>
      <c r="P192" s="83"/>
      <c r="Q192" s="83"/>
      <c r="R192" s="83"/>
      <c r="S192" s="83"/>
      <c r="T192" s="83"/>
      <c r="U192" s="83"/>
      <c r="V192" s="83"/>
      <c r="W192" s="83"/>
      <c r="X192" s="83"/>
      <c r="Y192" s="83"/>
      <c r="Z192" s="83"/>
      <c r="AA192" s="83"/>
      <c r="AC192">
        <f t="shared" si="3"/>
        <v>0</v>
      </c>
    </row>
    <row r="193" spans="1:29" x14ac:dyDescent="0.25">
      <c r="A193">
        <v>15</v>
      </c>
      <c r="B193">
        <v>188</v>
      </c>
      <c r="C193" s="83"/>
      <c r="D193" s="83"/>
      <c r="E193" s="83"/>
      <c r="F193" s="83"/>
      <c r="G193" s="83"/>
      <c r="H193" s="83"/>
      <c r="I193" s="83"/>
      <c r="J193" s="83"/>
      <c r="K193" s="83"/>
      <c r="L193" s="83"/>
      <c r="M193" s="83"/>
      <c r="N193" s="83"/>
      <c r="P193" s="83"/>
      <c r="Q193" s="83"/>
      <c r="R193" s="83"/>
      <c r="S193" s="83"/>
      <c r="T193" s="83"/>
      <c r="U193" s="83"/>
      <c r="V193" s="83"/>
      <c r="W193" s="83"/>
      <c r="X193" s="83"/>
      <c r="Y193" s="83"/>
      <c r="Z193" s="83"/>
      <c r="AA193" s="83"/>
      <c r="AC193">
        <f t="shared" si="3"/>
        <v>0</v>
      </c>
    </row>
    <row r="194" spans="1:29" x14ac:dyDescent="0.25">
      <c r="A194">
        <v>15</v>
      </c>
      <c r="B194">
        <v>189</v>
      </c>
      <c r="C194" s="83"/>
      <c r="D194" s="83"/>
      <c r="E194" s="83"/>
      <c r="F194" s="83"/>
      <c r="G194" s="83"/>
      <c r="H194" s="83"/>
      <c r="I194" s="83"/>
      <c r="J194" s="83"/>
      <c r="K194" s="83"/>
      <c r="L194" s="83"/>
      <c r="M194" s="83"/>
      <c r="N194" s="83"/>
      <c r="P194" s="83"/>
      <c r="Q194" s="83"/>
      <c r="R194" s="83"/>
      <c r="S194" s="83"/>
      <c r="T194" s="83"/>
      <c r="U194" s="83"/>
      <c r="V194" s="83"/>
      <c r="W194" s="83"/>
      <c r="X194" s="83"/>
      <c r="Y194" s="83"/>
      <c r="Z194" s="83"/>
      <c r="AA194" s="83"/>
      <c r="AC194">
        <f t="shared" si="3"/>
        <v>0</v>
      </c>
    </row>
    <row r="195" spans="1:29" x14ac:dyDescent="0.25">
      <c r="A195">
        <v>15</v>
      </c>
      <c r="B195">
        <v>190</v>
      </c>
      <c r="C195" s="83"/>
      <c r="D195" s="83"/>
      <c r="E195" s="83"/>
      <c r="F195" s="83"/>
      <c r="G195" s="83" t="e">
        <f>LEN('15'!#REF!)</f>
        <v>#REF!</v>
      </c>
      <c r="H195" s="83"/>
      <c r="I195" s="83"/>
      <c r="J195" s="83"/>
      <c r="K195" s="83"/>
      <c r="L195" s="83"/>
      <c r="M195" s="83"/>
      <c r="N195" s="83"/>
      <c r="P195" s="83"/>
      <c r="Q195" s="83"/>
      <c r="R195" s="83"/>
      <c r="S195" s="83"/>
      <c r="T195" s="83">
        <v>25</v>
      </c>
      <c r="U195" s="83"/>
      <c r="V195" s="83"/>
      <c r="W195" s="83"/>
      <c r="X195" s="83"/>
      <c r="Y195" s="83"/>
      <c r="Z195" s="83"/>
      <c r="AA195" s="83"/>
      <c r="AC195" t="e">
        <f>IF(OR(C195&gt;P195,D195&gt;Q195,E195&gt;R195,F195&gt;S195,G195&gt;T195),1,0)</f>
        <v>#REF!</v>
      </c>
    </row>
    <row r="196" spans="1:29" x14ac:dyDescent="0.25">
      <c r="A196">
        <v>15</v>
      </c>
      <c r="B196">
        <v>191</v>
      </c>
      <c r="C196" s="83"/>
      <c r="D196" s="83"/>
      <c r="E196" s="83"/>
      <c r="F196" s="83"/>
      <c r="G196" s="83" t="e">
        <f>LEN('15'!#REF!)</f>
        <v>#REF!</v>
      </c>
      <c r="H196" s="83"/>
      <c r="I196" s="83"/>
      <c r="J196" s="83"/>
      <c r="K196" s="83"/>
      <c r="L196" s="83"/>
      <c r="M196" s="83"/>
      <c r="N196" s="83"/>
      <c r="P196" s="83"/>
      <c r="Q196" s="83"/>
      <c r="R196" s="83"/>
      <c r="S196" s="83"/>
      <c r="T196" s="83">
        <v>25</v>
      </c>
      <c r="U196" s="83"/>
      <c r="V196" s="83"/>
      <c r="W196" s="83"/>
      <c r="X196" s="83"/>
      <c r="Y196" s="83"/>
      <c r="Z196" s="83"/>
      <c r="AA196" s="83"/>
      <c r="AC196" t="e">
        <f>IF(OR(C196&gt;P196,D196&gt;Q196,E196&gt;R196,F196&gt;S196,G196&gt;T196),1,0)</f>
        <v>#REF!</v>
      </c>
    </row>
    <row r="197" spans="1:29" x14ac:dyDescent="0.25">
      <c r="A197">
        <v>15</v>
      </c>
      <c r="B197">
        <v>192</v>
      </c>
      <c r="C197" s="83"/>
      <c r="D197" s="83"/>
      <c r="E197" s="83"/>
      <c r="F197" s="83"/>
      <c r="G197" s="83" t="e">
        <f>LEN('15'!#REF!)</f>
        <v>#REF!</v>
      </c>
      <c r="H197" s="83"/>
      <c r="I197" s="83"/>
      <c r="J197" s="83"/>
      <c r="K197" s="83"/>
      <c r="L197" s="83"/>
      <c r="M197" s="83"/>
      <c r="N197" s="83"/>
      <c r="P197" s="83"/>
      <c r="Q197" s="83"/>
      <c r="R197" s="83"/>
      <c r="S197" s="83"/>
      <c r="T197" s="83">
        <v>25</v>
      </c>
      <c r="U197" s="83"/>
      <c r="V197" s="83"/>
      <c r="W197" s="83"/>
      <c r="X197" s="83"/>
      <c r="Y197" s="83"/>
      <c r="Z197" s="83"/>
      <c r="AA197" s="83"/>
      <c r="AC197" t="e">
        <f>IF(OR(C197&gt;P197,D197&gt;Q197,E197&gt;R197,F197&gt;S197,G197&gt;T197),1,0)</f>
        <v>#REF!</v>
      </c>
    </row>
    <row r="198" spans="1:29" x14ac:dyDescent="0.25">
      <c r="A198">
        <v>16</v>
      </c>
      <c r="B198">
        <v>193</v>
      </c>
      <c r="C198" s="83">
        <f>LEN('16'!B12)</f>
        <v>0</v>
      </c>
      <c r="D198" s="83"/>
      <c r="E198" s="83"/>
      <c r="F198" s="83"/>
      <c r="G198" s="83"/>
      <c r="H198" s="83"/>
      <c r="I198" s="83"/>
      <c r="J198" s="83"/>
      <c r="K198" s="83"/>
      <c r="L198" s="83"/>
      <c r="M198" s="83"/>
      <c r="N198" s="83"/>
      <c r="P198" s="83">
        <v>127</v>
      </c>
      <c r="Q198" s="83"/>
      <c r="R198" s="83"/>
      <c r="S198" s="83"/>
      <c r="T198" s="83"/>
      <c r="U198" s="83"/>
      <c r="V198" s="83"/>
      <c r="W198" s="83"/>
      <c r="X198" s="83"/>
      <c r="Y198" s="83"/>
      <c r="Z198" s="83"/>
      <c r="AA198" s="83"/>
      <c r="AC198">
        <f t="shared" si="3"/>
        <v>0</v>
      </c>
    </row>
    <row r="199" spans="1:29" x14ac:dyDescent="0.25">
      <c r="A199">
        <v>16</v>
      </c>
      <c r="B199">
        <v>194</v>
      </c>
      <c r="C199" s="83"/>
      <c r="D199" s="83"/>
      <c r="E199" s="83"/>
      <c r="F199" s="83"/>
      <c r="G199" s="83"/>
      <c r="H199" s="83"/>
      <c r="I199" s="83"/>
      <c r="J199" s="83"/>
      <c r="K199" s="83"/>
      <c r="L199" s="83"/>
      <c r="M199" s="83"/>
      <c r="N199" s="83"/>
      <c r="P199" s="83"/>
      <c r="Q199" s="83"/>
      <c r="R199" s="83"/>
      <c r="S199" s="83"/>
      <c r="T199" s="83"/>
      <c r="U199" s="83"/>
      <c r="V199" s="83"/>
      <c r="W199" s="83"/>
      <c r="X199" s="83"/>
      <c r="Y199" s="83"/>
      <c r="Z199" s="83"/>
      <c r="AA199" s="83"/>
      <c r="AC199">
        <f t="shared" si="3"/>
        <v>0</v>
      </c>
    </row>
    <row r="200" spans="1:29" x14ac:dyDescent="0.25">
      <c r="A200">
        <v>17</v>
      </c>
      <c r="B200">
        <v>195</v>
      </c>
      <c r="C200" s="83"/>
      <c r="D200" s="83"/>
      <c r="E200" s="83"/>
      <c r="F200" s="83"/>
      <c r="G200" s="83"/>
      <c r="H200" s="83"/>
      <c r="I200" s="83"/>
      <c r="J200" s="83"/>
      <c r="K200" s="83"/>
      <c r="L200" s="83"/>
      <c r="M200" s="83"/>
      <c r="N200" s="83"/>
      <c r="P200" s="83"/>
      <c r="Q200" s="83"/>
      <c r="R200" s="83"/>
      <c r="S200" s="83"/>
      <c r="T200" s="83"/>
      <c r="U200" s="83"/>
      <c r="V200" s="83"/>
      <c r="W200" s="83"/>
      <c r="X200" s="83"/>
      <c r="Y200" s="83"/>
      <c r="Z200" s="83"/>
      <c r="AA200" s="83"/>
      <c r="AC200">
        <f t="shared" si="3"/>
        <v>0</v>
      </c>
    </row>
    <row r="201" spans="1:29" x14ac:dyDescent="0.25">
      <c r="A201">
        <v>17</v>
      </c>
      <c r="B201">
        <v>196</v>
      </c>
      <c r="C201" s="83"/>
      <c r="D201" s="83"/>
      <c r="E201" s="83"/>
      <c r="F201" s="83"/>
      <c r="G201" s="83"/>
      <c r="H201" s="83"/>
      <c r="I201" s="83"/>
      <c r="J201" s="83"/>
      <c r="K201" s="83"/>
      <c r="L201" s="83"/>
      <c r="M201" s="83"/>
      <c r="N201" s="83"/>
      <c r="P201" s="83"/>
      <c r="Q201" s="83"/>
      <c r="R201" s="83"/>
      <c r="S201" s="83"/>
      <c r="T201" s="83"/>
      <c r="U201" s="83"/>
      <c r="V201" s="83"/>
      <c r="W201" s="83"/>
      <c r="X201" s="83"/>
      <c r="Y201" s="83"/>
      <c r="Z201" s="83"/>
      <c r="AA201" s="83"/>
      <c r="AC201">
        <f t="shared" si="3"/>
        <v>0</v>
      </c>
    </row>
    <row r="202" spans="1:29" x14ac:dyDescent="0.25">
      <c r="A202">
        <v>17</v>
      </c>
      <c r="B202">
        <v>197</v>
      </c>
      <c r="C202" s="83"/>
      <c r="D202" s="83"/>
      <c r="E202" s="83"/>
      <c r="F202" s="83"/>
      <c r="G202" s="83"/>
      <c r="H202" s="83"/>
      <c r="I202" s="83"/>
      <c r="J202" s="83"/>
      <c r="K202" s="83"/>
      <c r="L202" s="83"/>
      <c r="M202" s="83"/>
      <c r="N202" s="83"/>
      <c r="P202" s="83"/>
      <c r="Q202" s="83"/>
      <c r="R202" s="83"/>
      <c r="S202" s="83"/>
      <c r="T202" s="83"/>
      <c r="U202" s="83"/>
      <c r="V202" s="83"/>
      <c r="W202" s="83"/>
      <c r="X202" s="83"/>
      <c r="Y202" s="83"/>
      <c r="Z202" s="83"/>
      <c r="AA202" s="83"/>
      <c r="AC202">
        <f t="shared" si="3"/>
        <v>0</v>
      </c>
    </row>
    <row r="203" spans="1:29" x14ac:dyDescent="0.25">
      <c r="A203">
        <v>17</v>
      </c>
      <c r="B203">
        <v>198</v>
      </c>
      <c r="C203" s="83"/>
      <c r="D203" s="83"/>
      <c r="E203" s="83"/>
      <c r="F203" s="83"/>
      <c r="G203" s="83"/>
      <c r="H203" s="83"/>
      <c r="I203" s="83"/>
      <c r="J203" s="83"/>
      <c r="K203" s="83"/>
      <c r="L203" s="83"/>
      <c r="M203" s="83"/>
      <c r="N203" s="83"/>
      <c r="P203" s="83"/>
      <c r="Q203" s="83"/>
      <c r="R203" s="83"/>
      <c r="S203" s="83"/>
      <c r="T203" s="83"/>
      <c r="U203" s="83"/>
      <c r="V203" s="83"/>
      <c r="W203" s="83"/>
      <c r="X203" s="83"/>
      <c r="Y203" s="83"/>
      <c r="Z203" s="83"/>
      <c r="AA203" s="83"/>
      <c r="AC203">
        <f t="shared" si="3"/>
        <v>0</v>
      </c>
    </row>
    <row r="204" spans="1:29" x14ac:dyDescent="0.25">
      <c r="A204">
        <v>17</v>
      </c>
      <c r="B204">
        <v>199</v>
      </c>
      <c r="C204" s="83"/>
      <c r="D204" s="83"/>
      <c r="E204" s="83"/>
      <c r="F204" s="83"/>
      <c r="G204" s="83"/>
      <c r="H204" s="83"/>
      <c r="I204" s="83"/>
      <c r="J204" s="83"/>
      <c r="K204" s="83"/>
      <c r="L204" s="83"/>
      <c r="M204" s="83"/>
      <c r="N204" s="83"/>
      <c r="P204" s="83"/>
      <c r="Q204" s="83"/>
      <c r="R204" s="83"/>
      <c r="S204" s="83"/>
      <c r="T204" s="83"/>
      <c r="U204" s="83"/>
      <c r="V204" s="83"/>
      <c r="W204" s="83"/>
      <c r="X204" s="83"/>
      <c r="Y204" s="83"/>
      <c r="Z204" s="83"/>
      <c r="AA204" s="83"/>
      <c r="AC204">
        <f t="shared" si="3"/>
        <v>0</v>
      </c>
    </row>
    <row r="205" spans="1:29" x14ac:dyDescent="0.25">
      <c r="A205">
        <v>17</v>
      </c>
      <c r="B205">
        <v>200</v>
      </c>
      <c r="C205" s="83"/>
      <c r="D205" s="83"/>
      <c r="E205" s="83"/>
      <c r="F205" s="83"/>
      <c r="G205" s="83"/>
      <c r="H205" s="83"/>
      <c r="I205" s="83"/>
      <c r="J205" s="83"/>
      <c r="K205" s="83"/>
      <c r="L205" s="83"/>
      <c r="M205" s="83"/>
      <c r="N205" s="83"/>
      <c r="P205" s="83"/>
      <c r="Q205" s="83"/>
      <c r="R205" s="83"/>
      <c r="S205" s="83"/>
      <c r="T205" s="83"/>
      <c r="U205" s="83"/>
      <c r="V205" s="83"/>
      <c r="W205" s="83"/>
      <c r="X205" s="83"/>
      <c r="Y205" s="83"/>
      <c r="Z205" s="83"/>
      <c r="AA205" s="83"/>
      <c r="AC205">
        <f t="shared" si="3"/>
        <v>0</v>
      </c>
    </row>
    <row r="206" spans="1:29" x14ac:dyDescent="0.25">
      <c r="A206">
        <v>17</v>
      </c>
      <c r="B206">
        <v>201</v>
      </c>
      <c r="C206" s="83"/>
      <c r="D206" s="83"/>
      <c r="E206" s="83"/>
      <c r="F206" s="83"/>
      <c r="G206" s="83"/>
      <c r="H206" s="83"/>
      <c r="I206" s="83"/>
      <c r="J206" s="83"/>
      <c r="K206" s="83"/>
      <c r="L206" s="83"/>
      <c r="M206" s="83"/>
      <c r="N206" s="83"/>
      <c r="P206" s="83"/>
      <c r="Q206" s="83"/>
      <c r="R206" s="83"/>
      <c r="S206" s="83"/>
      <c r="T206" s="83"/>
      <c r="U206" s="83"/>
      <c r="V206" s="83"/>
      <c r="W206" s="83"/>
      <c r="X206" s="83"/>
      <c r="Y206" s="83"/>
      <c r="Z206" s="83"/>
      <c r="AA206" s="83"/>
      <c r="AC206">
        <f t="shared" si="3"/>
        <v>0</v>
      </c>
    </row>
    <row r="207" spans="1:29" x14ac:dyDescent="0.25">
      <c r="A207">
        <v>17</v>
      </c>
      <c r="B207">
        <v>202</v>
      </c>
      <c r="C207" s="83">
        <f>LEN('17'!J30)</f>
        <v>0</v>
      </c>
      <c r="D207" s="83"/>
      <c r="E207" s="83"/>
      <c r="F207" s="83"/>
      <c r="G207" s="83"/>
      <c r="H207" s="83"/>
      <c r="I207" s="83"/>
      <c r="J207" s="83"/>
      <c r="K207" s="83"/>
      <c r="L207" s="83"/>
      <c r="M207" s="83"/>
      <c r="N207" s="83"/>
      <c r="P207" s="83">
        <v>60</v>
      </c>
      <c r="Q207" s="83"/>
      <c r="R207" s="83"/>
      <c r="S207" s="83"/>
      <c r="T207" s="83"/>
      <c r="U207" s="83"/>
      <c r="V207" s="83"/>
      <c r="W207" s="83"/>
      <c r="X207" s="83"/>
      <c r="Y207" s="83"/>
      <c r="Z207" s="83"/>
      <c r="AA207" s="83"/>
      <c r="AC207">
        <f t="shared" si="3"/>
        <v>0</v>
      </c>
    </row>
    <row r="208" spans="1:29" x14ac:dyDescent="0.25">
      <c r="A208">
        <v>18</v>
      </c>
      <c r="B208">
        <v>203</v>
      </c>
      <c r="C208" s="83"/>
      <c r="D208" s="83"/>
      <c r="E208" s="83"/>
      <c r="F208" s="83"/>
      <c r="G208" s="83"/>
      <c r="H208" s="83"/>
      <c r="I208" s="83"/>
      <c r="J208" s="83"/>
      <c r="K208" s="83"/>
      <c r="L208" s="83"/>
      <c r="M208" s="83"/>
      <c r="N208" s="83"/>
      <c r="P208" s="83"/>
      <c r="Q208" s="83"/>
      <c r="R208" s="83"/>
      <c r="S208" s="83"/>
      <c r="T208" s="83"/>
      <c r="U208" s="83"/>
      <c r="V208" s="83"/>
      <c r="W208" s="83"/>
      <c r="X208" s="83"/>
      <c r="Y208" s="83"/>
      <c r="Z208" s="83"/>
      <c r="AA208" s="83"/>
      <c r="AC208">
        <f t="shared" si="3"/>
        <v>0</v>
      </c>
    </row>
    <row r="209" spans="1:29" x14ac:dyDescent="0.25">
      <c r="A209">
        <v>18</v>
      </c>
      <c r="B209">
        <v>204</v>
      </c>
      <c r="C209" s="83"/>
      <c r="D209" s="83"/>
      <c r="E209" s="83"/>
      <c r="F209" s="83"/>
      <c r="G209" s="83"/>
      <c r="H209" s="83"/>
      <c r="I209" s="83"/>
      <c r="J209" s="83"/>
      <c r="K209" s="83"/>
      <c r="L209" s="83"/>
      <c r="M209" s="83"/>
      <c r="N209" s="83"/>
      <c r="P209" s="83"/>
      <c r="Q209" s="83"/>
      <c r="R209" s="83"/>
      <c r="S209" s="83"/>
      <c r="T209" s="83"/>
      <c r="U209" s="83"/>
      <c r="V209" s="83"/>
      <c r="W209" s="83"/>
      <c r="X209" s="83"/>
      <c r="Y209" s="83"/>
      <c r="Z209" s="83"/>
      <c r="AA209" s="83"/>
      <c r="AC209">
        <f t="shared" si="3"/>
        <v>0</v>
      </c>
    </row>
    <row r="210" spans="1:29" x14ac:dyDescent="0.25">
      <c r="A210">
        <v>18</v>
      </c>
      <c r="B210">
        <v>205</v>
      </c>
      <c r="C210" s="83"/>
      <c r="D210" s="83"/>
      <c r="E210" s="83"/>
      <c r="F210" s="83"/>
      <c r="G210" s="83"/>
      <c r="H210" s="83"/>
      <c r="I210" s="83"/>
      <c r="J210" s="83"/>
      <c r="K210" s="83"/>
      <c r="L210" s="83"/>
      <c r="M210" s="83"/>
      <c r="N210" s="83"/>
      <c r="P210" s="83"/>
      <c r="Q210" s="83"/>
      <c r="R210" s="83"/>
      <c r="S210" s="83"/>
      <c r="T210" s="83"/>
      <c r="U210" s="83"/>
      <c r="V210" s="83"/>
      <c r="W210" s="83"/>
      <c r="X210" s="83"/>
      <c r="Y210" s="83"/>
      <c r="Z210" s="83"/>
      <c r="AA210" s="83"/>
      <c r="AC210">
        <f t="shared" si="3"/>
        <v>0</v>
      </c>
    </row>
    <row r="211" spans="1:29" x14ac:dyDescent="0.25">
      <c r="A211">
        <v>18</v>
      </c>
      <c r="B211">
        <v>206</v>
      </c>
      <c r="C211" s="83"/>
      <c r="D211" s="83"/>
      <c r="E211" s="83"/>
      <c r="F211" s="83"/>
      <c r="G211" s="83"/>
      <c r="H211" s="83"/>
      <c r="I211" s="83"/>
      <c r="J211" s="83"/>
      <c r="K211" s="83"/>
      <c r="L211" s="83"/>
      <c r="M211" s="83"/>
      <c r="N211" s="83"/>
      <c r="P211" s="83"/>
      <c r="Q211" s="83"/>
      <c r="R211" s="83"/>
      <c r="S211" s="83"/>
      <c r="T211" s="83"/>
      <c r="U211" s="83"/>
      <c r="V211" s="83"/>
      <c r="W211" s="83"/>
      <c r="X211" s="83"/>
      <c r="Y211" s="83"/>
      <c r="Z211" s="83"/>
      <c r="AA211" s="83"/>
      <c r="AC211">
        <f t="shared" si="3"/>
        <v>0</v>
      </c>
    </row>
    <row r="212" spans="1:29" x14ac:dyDescent="0.25">
      <c r="A212">
        <v>18</v>
      </c>
      <c r="B212">
        <v>207</v>
      </c>
      <c r="C212" s="83"/>
      <c r="D212" s="83"/>
      <c r="E212" s="83"/>
      <c r="F212" s="83"/>
      <c r="G212" s="83"/>
      <c r="H212" s="83"/>
      <c r="I212" s="83"/>
      <c r="J212" s="83"/>
      <c r="K212" s="83"/>
      <c r="L212" s="83"/>
      <c r="M212" s="83"/>
      <c r="N212" s="83"/>
      <c r="P212" s="83"/>
      <c r="Q212" s="83"/>
      <c r="R212" s="83"/>
      <c r="S212" s="83"/>
      <c r="T212" s="83"/>
      <c r="U212" s="83"/>
      <c r="V212" s="83"/>
      <c r="W212" s="83"/>
      <c r="X212" s="83"/>
      <c r="Y212" s="83"/>
      <c r="Z212" s="83"/>
      <c r="AA212" s="83"/>
      <c r="AC212">
        <f t="shared" si="3"/>
        <v>0</v>
      </c>
    </row>
    <row r="213" spans="1:29" x14ac:dyDescent="0.25">
      <c r="A213">
        <v>18</v>
      </c>
      <c r="B213">
        <v>208</v>
      </c>
      <c r="C213" s="83">
        <f>LEN('18'!C17)</f>
        <v>0</v>
      </c>
      <c r="D213" s="83"/>
      <c r="E213" s="83"/>
      <c r="F213" s="83"/>
      <c r="G213" s="83"/>
      <c r="H213" s="83"/>
      <c r="I213" s="83"/>
      <c r="J213" s="83"/>
      <c r="K213" s="83"/>
      <c r="L213" s="83"/>
      <c r="M213" s="83"/>
      <c r="N213" s="83"/>
      <c r="P213" s="83">
        <v>38</v>
      </c>
      <c r="Q213" s="83"/>
      <c r="R213" s="83"/>
      <c r="S213" s="83"/>
      <c r="T213" s="83"/>
      <c r="U213" s="83"/>
      <c r="V213" s="83"/>
      <c r="W213" s="83"/>
      <c r="X213" s="83"/>
      <c r="Y213" s="83"/>
      <c r="Z213" s="83"/>
      <c r="AA213" s="83"/>
      <c r="AC213">
        <f t="shared" si="3"/>
        <v>0</v>
      </c>
    </row>
    <row r="214" spans="1:29" x14ac:dyDescent="0.25">
      <c r="A214">
        <v>19</v>
      </c>
      <c r="B214">
        <v>209</v>
      </c>
      <c r="C214" s="83"/>
      <c r="D214" s="83"/>
      <c r="E214" s="83"/>
      <c r="F214" s="83"/>
      <c r="G214" s="83"/>
      <c r="H214" s="83"/>
      <c r="I214" s="83"/>
      <c r="J214" s="83"/>
      <c r="K214" s="83"/>
      <c r="L214" s="83"/>
      <c r="M214" s="83"/>
      <c r="N214" s="83"/>
      <c r="P214" s="83"/>
      <c r="Q214" s="83"/>
      <c r="R214" s="83"/>
      <c r="S214" s="83"/>
      <c r="T214" s="83"/>
      <c r="U214" s="83"/>
      <c r="V214" s="83"/>
      <c r="W214" s="83"/>
      <c r="X214" s="83"/>
      <c r="Y214" s="83"/>
      <c r="Z214" s="83"/>
      <c r="AA214" s="83"/>
      <c r="AC214">
        <f t="shared" si="3"/>
        <v>0</v>
      </c>
    </row>
    <row r="215" spans="1:29" x14ac:dyDescent="0.25">
      <c r="A215">
        <v>19</v>
      </c>
      <c r="B215">
        <v>210</v>
      </c>
      <c r="C215" s="83"/>
      <c r="D215" s="83"/>
      <c r="E215" s="83"/>
      <c r="F215" s="83"/>
      <c r="G215" s="83"/>
      <c r="H215" s="83"/>
      <c r="I215" s="83"/>
      <c r="J215" s="83"/>
      <c r="K215" s="83"/>
      <c r="L215" s="83"/>
      <c r="M215" s="83"/>
      <c r="N215" s="83"/>
      <c r="P215" s="83"/>
      <c r="Q215" s="83"/>
      <c r="R215" s="83"/>
      <c r="S215" s="83"/>
      <c r="T215" s="83"/>
      <c r="U215" s="83"/>
      <c r="V215" s="83"/>
      <c r="W215" s="83"/>
      <c r="X215" s="83"/>
      <c r="Y215" s="83"/>
      <c r="Z215" s="83"/>
      <c r="AA215" s="83"/>
      <c r="AC215">
        <f t="shared" si="3"/>
        <v>0</v>
      </c>
    </row>
    <row r="216" spans="1:29" x14ac:dyDescent="0.25">
      <c r="A216">
        <v>19</v>
      </c>
      <c r="B216">
        <v>211</v>
      </c>
      <c r="C216" s="83"/>
      <c r="D216" s="83"/>
      <c r="E216" s="83"/>
      <c r="F216" s="83"/>
      <c r="G216" s="83"/>
      <c r="H216" s="83"/>
      <c r="I216" s="83"/>
      <c r="J216" s="83"/>
      <c r="K216" s="83"/>
      <c r="L216" s="83"/>
      <c r="M216" s="83"/>
      <c r="N216" s="83"/>
      <c r="P216" s="83"/>
      <c r="Q216" s="83"/>
      <c r="R216" s="83"/>
      <c r="S216" s="83"/>
      <c r="T216" s="83"/>
      <c r="U216" s="83"/>
      <c r="V216" s="83"/>
      <c r="W216" s="83"/>
      <c r="X216" s="83"/>
      <c r="Y216" s="83"/>
      <c r="Z216" s="83"/>
      <c r="AA216" s="83"/>
      <c r="AC216">
        <f t="shared" si="3"/>
        <v>0</v>
      </c>
    </row>
    <row r="217" spans="1:29" x14ac:dyDescent="0.25">
      <c r="A217">
        <v>19</v>
      </c>
      <c r="B217">
        <v>212</v>
      </c>
      <c r="C217" s="83"/>
      <c r="D217" s="83"/>
      <c r="E217" s="83"/>
      <c r="F217" s="83"/>
      <c r="G217" s="83"/>
      <c r="H217" s="83"/>
      <c r="I217" s="83"/>
      <c r="J217" s="83"/>
      <c r="K217" s="83"/>
      <c r="L217" s="83"/>
      <c r="M217" s="83"/>
      <c r="N217" s="83"/>
      <c r="P217" s="83"/>
      <c r="Q217" s="83"/>
      <c r="R217" s="83"/>
      <c r="S217" s="83"/>
      <c r="T217" s="83"/>
      <c r="U217" s="83"/>
      <c r="V217" s="83"/>
      <c r="W217" s="83"/>
      <c r="X217" s="83"/>
      <c r="Y217" s="83"/>
      <c r="Z217" s="83"/>
      <c r="AA217" s="83"/>
      <c r="AC217">
        <f t="shared" si="3"/>
        <v>0</v>
      </c>
    </row>
    <row r="218" spans="1:29" x14ac:dyDescent="0.25">
      <c r="A218">
        <v>19</v>
      </c>
      <c r="B218">
        <v>213</v>
      </c>
      <c r="C218" s="83"/>
      <c r="D218" s="83"/>
      <c r="E218" s="83"/>
      <c r="F218" s="83"/>
      <c r="G218" s="83"/>
      <c r="H218" s="83"/>
      <c r="I218" s="83"/>
      <c r="J218" s="83"/>
      <c r="K218" s="83"/>
      <c r="L218" s="83"/>
      <c r="M218" s="83"/>
      <c r="N218" s="83"/>
      <c r="P218" s="83"/>
      <c r="Q218" s="83"/>
      <c r="R218" s="83"/>
      <c r="S218" s="83"/>
      <c r="T218" s="83"/>
      <c r="U218" s="83"/>
      <c r="V218" s="83"/>
      <c r="W218" s="83"/>
      <c r="X218" s="83"/>
      <c r="Y218" s="83"/>
      <c r="Z218" s="83"/>
      <c r="AA218" s="83"/>
      <c r="AC218">
        <f t="shared" si="3"/>
        <v>0</v>
      </c>
    </row>
    <row r="219" spans="1:29" x14ac:dyDescent="0.25">
      <c r="A219">
        <v>19</v>
      </c>
      <c r="B219">
        <v>214</v>
      </c>
      <c r="C219" s="83"/>
      <c r="D219" s="83"/>
      <c r="E219" s="83"/>
      <c r="F219" s="83"/>
      <c r="G219" s="83"/>
      <c r="H219" s="83"/>
      <c r="I219" s="83"/>
      <c r="J219" s="83"/>
      <c r="K219" s="83"/>
      <c r="L219" s="83"/>
      <c r="M219" s="83"/>
      <c r="N219" s="83"/>
      <c r="P219" s="83"/>
      <c r="Q219" s="83"/>
      <c r="R219" s="83"/>
      <c r="S219" s="83"/>
      <c r="T219" s="83"/>
      <c r="U219" s="83"/>
      <c r="V219" s="83"/>
      <c r="W219" s="83"/>
      <c r="X219" s="83"/>
      <c r="Y219" s="83"/>
      <c r="Z219" s="83"/>
      <c r="AA219" s="83"/>
      <c r="AC219">
        <f t="shared" si="3"/>
        <v>0</v>
      </c>
    </row>
    <row r="220" spans="1:29" x14ac:dyDescent="0.25">
      <c r="A220">
        <v>19</v>
      </c>
      <c r="B220">
        <v>215</v>
      </c>
      <c r="C220" s="83"/>
      <c r="D220" s="83"/>
      <c r="E220" s="83"/>
      <c r="F220" s="83"/>
      <c r="G220" s="83"/>
      <c r="H220" s="83"/>
      <c r="I220" s="83"/>
      <c r="J220" s="83"/>
      <c r="K220" s="83"/>
      <c r="L220" s="83"/>
      <c r="M220" s="83"/>
      <c r="N220" s="83"/>
      <c r="P220" s="83"/>
      <c r="Q220" s="83"/>
      <c r="R220" s="83"/>
      <c r="S220" s="83"/>
      <c r="T220" s="83"/>
      <c r="U220" s="83"/>
      <c r="V220" s="83"/>
      <c r="W220" s="83"/>
      <c r="X220" s="83"/>
      <c r="Y220" s="83"/>
      <c r="Z220" s="83"/>
      <c r="AA220" s="83"/>
      <c r="AC220">
        <f t="shared" si="3"/>
        <v>0</v>
      </c>
    </row>
    <row r="221" spans="1:29" x14ac:dyDescent="0.25">
      <c r="A221">
        <v>19</v>
      </c>
      <c r="B221">
        <v>216</v>
      </c>
      <c r="C221" s="83"/>
      <c r="D221" s="83"/>
      <c r="E221" s="83"/>
      <c r="F221" s="83"/>
      <c r="G221" s="83"/>
      <c r="H221" s="83"/>
      <c r="I221" s="83"/>
      <c r="J221" s="83"/>
      <c r="K221" s="83"/>
      <c r="L221" s="83"/>
      <c r="M221" s="83"/>
      <c r="N221" s="83"/>
      <c r="P221" s="83"/>
      <c r="Q221" s="83"/>
      <c r="R221" s="83"/>
      <c r="S221" s="83"/>
      <c r="T221" s="83"/>
      <c r="U221" s="83"/>
      <c r="V221" s="83"/>
      <c r="W221" s="83"/>
      <c r="X221" s="83"/>
      <c r="Y221" s="83"/>
      <c r="Z221" s="83"/>
      <c r="AA221" s="83"/>
      <c r="AC221">
        <f t="shared" si="3"/>
        <v>0</v>
      </c>
    </row>
    <row r="222" spans="1:29" x14ac:dyDescent="0.25">
      <c r="A222">
        <v>19</v>
      </c>
      <c r="B222">
        <v>217</v>
      </c>
      <c r="C222" s="83" t="e">
        <f>LEN('19'!#REF!)</f>
        <v>#REF!</v>
      </c>
      <c r="D222" s="83"/>
      <c r="E222" s="83"/>
      <c r="F222" s="83"/>
      <c r="G222" s="83"/>
      <c r="H222" s="83"/>
      <c r="I222" s="83"/>
      <c r="J222" s="83"/>
      <c r="K222" s="83"/>
      <c r="L222" s="83"/>
      <c r="M222" s="83"/>
      <c r="N222" s="83"/>
      <c r="P222" s="83">
        <v>78</v>
      </c>
      <c r="Q222" s="83"/>
      <c r="R222" s="83"/>
      <c r="S222" s="83"/>
      <c r="T222" s="83"/>
      <c r="U222" s="83"/>
      <c r="V222" s="83"/>
      <c r="W222" s="83"/>
      <c r="X222" s="83"/>
      <c r="Y222" s="83"/>
      <c r="Z222" s="83"/>
      <c r="AA222" s="83"/>
      <c r="AC222" t="e">
        <f t="shared" si="3"/>
        <v>#REF!</v>
      </c>
    </row>
    <row r="223" spans="1:29" x14ac:dyDescent="0.25">
      <c r="A223">
        <v>20</v>
      </c>
      <c r="B223">
        <v>218</v>
      </c>
      <c r="C223" s="83"/>
      <c r="D223" s="83"/>
      <c r="E223" s="83"/>
      <c r="F223" s="83"/>
      <c r="G223" s="83"/>
      <c r="H223" s="83"/>
      <c r="I223" s="83"/>
      <c r="J223" s="83"/>
      <c r="K223" s="83"/>
      <c r="L223" s="83"/>
      <c r="M223" s="83"/>
      <c r="N223" s="83"/>
      <c r="P223" s="83"/>
      <c r="Q223" s="83"/>
      <c r="R223" s="83"/>
      <c r="S223" s="83"/>
      <c r="T223" s="83"/>
      <c r="U223" s="83"/>
      <c r="V223" s="83"/>
      <c r="W223" s="83"/>
      <c r="X223" s="83"/>
      <c r="Y223" s="83"/>
      <c r="Z223" s="83"/>
      <c r="AA223" s="83"/>
      <c r="AC223">
        <f t="shared" si="3"/>
        <v>0</v>
      </c>
    </row>
    <row r="224" spans="1:29" x14ac:dyDescent="0.25">
      <c r="A224">
        <v>20</v>
      </c>
      <c r="B224">
        <v>219</v>
      </c>
      <c r="C224" s="83"/>
      <c r="D224" s="83"/>
      <c r="E224" s="83"/>
      <c r="F224" s="83"/>
      <c r="G224" s="83"/>
      <c r="H224" s="83"/>
      <c r="I224" s="83"/>
      <c r="J224" s="83"/>
      <c r="K224" s="83"/>
      <c r="L224" s="83"/>
      <c r="M224" s="83"/>
      <c r="N224" s="83"/>
      <c r="P224" s="83"/>
      <c r="Q224" s="83"/>
      <c r="R224" s="83"/>
      <c r="S224" s="83"/>
      <c r="T224" s="83"/>
      <c r="U224" s="83"/>
      <c r="V224" s="83"/>
      <c r="W224" s="83"/>
      <c r="X224" s="83"/>
      <c r="Y224" s="83"/>
      <c r="Z224" s="83"/>
      <c r="AA224" s="83"/>
      <c r="AC224">
        <f t="shared" si="3"/>
        <v>0</v>
      </c>
    </row>
    <row r="225" spans="1:29" x14ac:dyDescent="0.25">
      <c r="A225">
        <v>20</v>
      </c>
      <c r="B225">
        <v>220</v>
      </c>
      <c r="C225" s="83"/>
      <c r="D225" s="83"/>
      <c r="E225" s="83"/>
      <c r="F225" s="83"/>
      <c r="G225" s="83"/>
      <c r="H225" s="83"/>
      <c r="I225" s="83"/>
      <c r="J225" s="83"/>
      <c r="K225" s="83"/>
      <c r="L225" s="83"/>
      <c r="M225" s="83"/>
      <c r="N225" s="83"/>
      <c r="P225" s="83"/>
      <c r="Q225" s="83"/>
      <c r="R225" s="83"/>
      <c r="S225" s="83"/>
      <c r="T225" s="83"/>
      <c r="U225" s="83"/>
      <c r="V225" s="83"/>
      <c r="W225" s="83"/>
      <c r="X225" s="83"/>
      <c r="Y225" s="83"/>
      <c r="Z225" s="83"/>
      <c r="AA225" s="83"/>
      <c r="AC225">
        <f t="shared" si="3"/>
        <v>0</v>
      </c>
    </row>
    <row r="226" spans="1:29" x14ac:dyDescent="0.25">
      <c r="A226">
        <v>20</v>
      </c>
      <c r="B226">
        <v>221</v>
      </c>
      <c r="C226" s="83"/>
      <c r="D226" s="83"/>
      <c r="E226" s="83"/>
      <c r="F226" s="83"/>
      <c r="G226" s="83"/>
      <c r="H226" s="83"/>
      <c r="I226" s="83"/>
      <c r="J226" s="83"/>
      <c r="K226" s="83"/>
      <c r="L226" s="83"/>
      <c r="M226" s="83"/>
      <c r="N226" s="83"/>
      <c r="P226" s="83"/>
      <c r="Q226" s="83"/>
      <c r="R226" s="83"/>
      <c r="S226" s="83"/>
      <c r="T226" s="83"/>
      <c r="U226" s="83"/>
      <c r="V226" s="83"/>
      <c r="W226" s="83"/>
      <c r="X226" s="83"/>
      <c r="Y226" s="83"/>
      <c r="Z226" s="83"/>
      <c r="AA226" s="83"/>
      <c r="AC226">
        <f t="shared" si="3"/>
        <v>0</v>
      </c>
    </row>
    <row r="227" spans="1:29" x14ac:dyDescent="0.25">
      <c r="A227">
        <v>20</v>
      </c>
      <c r="B227">
        <v>222</v>
      </c>
      <c r="C227" s="83"/>
      <c r="D227" s="83"/>
      <c r="E227" s="83"/>
      <c r="F227" s="83"/>
      <c r="G227" s="83"/>
      <c r="H227" s="83"/>
      <c r="I227" s="83"/>
      <c r="J227" s="83"/>
      <c r="K227" s="83"/>
      <c r="L227" s="83"/>
      <c r="M227" s="83"/>
      <c r="N227" s="83"/>
      <c r="P227" s="83"/>
      <c r="Q227" s="83"/>
      <c r="R227" s="83"/>
      <c r="S227" s="83"/>
      <c r="T227" s="83"/>
      <c r="U227" s="83"/>
      <c r="V227" s="83"/>
      <c r="W227" s="83"/>
      <c r="X227" s="83"/>
      <c r="Y227" s="83"/>
      <c r="Z227" s="83"/>
      <c r="AA227" s="83"/>
      <c r="AC227">
        <f t="shared" si="3"/>
        <v>0</v>
      </c>
    </row>
    <row r="228" spans="1:29" x14ac:dyDescent="0.25">
      <c r="A228">
        <v>20</v>
      </c>
      <c r="B228">
        <v>223</v>
      </c>
      <c r="C228" s="83"/>
      <c r="D228" s="83"/>
      <c r="E228" s="83"/>
      <c r="F228" s="83"/>
      <c r="G228" s="83"/>
      <c r="H228" s="83"/>
      <c r="I228" s="83"/>
      <c r="J228" s="83"/>
      <c r="K228" s="83"/>
      <c r="L228" s="83"/>
      <c r="M228" s="83"/>
      <c r="N228" s="83"/>
      <c r="P228" s="83"/>
      <c r="Q228" s="83"/>
      <c r="R228" s="83"/>
      <c r="S228" s="83"/>
      <c r="T228" s="83"/>
      <c r="U228" s="83"/>
      <c r="V228" s="83"/>
      <c r="W228" s="83"/>
      <c r="X228" s="83"/>
      <c r="Y228" s="83"/>
      <c r="Z228" s="83"/>
      <c r="AA228" s="83"/>
      <c r="AC228">
        <f t="shared" si="3"/>
        <v>0</v>
      </c>
    </row>
    <row r="229" spans="1:29" x14ac:dyDescent="0.25">
      <c r="A229">
        <v>20</v>
      </c>
      <c r="B229">
        <v>224</v>
      </c>
      <c r="C229" s="83"/>
      <c r="D229" s="83"/>
      <c r="E229" s="83"/>
      <c r="F229" s="83"/>
      <c r="G229" s="83"/>
      <c r="H229" s="83"/>
      <c r="I229" s="83"/>
      <c r="J229" s="83"/>
      <c r="K229" s="83"/>
      <c r="L229" s="83"/>
      <c r="M229" s="83"/>
      <c r="N229" s="83"/>
      <c r="P229" s="83"/>
      <c r="Q229" s="83"/>
      <c r="R229" s="83"/>
      <c r="S229" s="83"/>
      <c r="T229" s="83"/>
      <c r="U229" s="83"/>
      <c r="V229" s="83"/>
      <c r="W229" s="83"/>
      <c r="X229" s="83"/>
      <c r="Y229" s="83"/>
      <c r="Z229" s="83"/>
      <c r="AA229" s="83"/>
      <c r="AC229">
        <f t="shared" si="3"/>
        <v>0</v>
      </c>
    </row>
    <row r="230" spans="1:29" x14ac:dyDescent="0.25">
      <c r="A230">
        <v>20</v>
      </c>
      <c r="B230">
        <v>225</v>
      </c>
      <c r="C230" s="83"/>
      <c r="D230" s="83"/>
      <c r="E230" s="83"/>
      <c r="F230" s="83"/>
      <c r="G230" s="83"/>
      <c r="H230" s="83"/>
      <c r="I230" s="83"/>
      <c r="J230" s="83"/>
      <c r="K230" s="83"/>
      <c r="L230" s="83"/>
      <c r="M230" s="83"/>
      <c r="N230" s="83"/>
      <c r="P230" s="83"/>
      <c r="Q230" s="83"/>
      <c r="R230" s="83"/>
      <c r="S230" s="83"/>
      <c r="T230" s="83"/>
      <c r="U230" s="83"/>
      <c r="V230" s="83"/>
      <c r="W230" s="83"/>
      <c r="X230" s="83"/>
      <c r="Y230" s="83"/>
      <c r="Z230" s="83"/>
      <c r="AA230" s="83"/>
      <c r="AC230">
        <f t="shared" si="3"/>
        <v>0</v>
      </c>
    </row>
    <row r="231" spans="1:29" x14ac:dyDescent="0.25">
      <c r="A231">
        <v>20</v>
      </c>
      <c r="B231">
        <v>226</v>
      </c>
      <c r="C231" s="83"/>
      <c r="D231" s="83"/>
      <c r="E231" s="83"/>
      <c r="F231" s="83"/>
      <c r="G231" s="83"/>
      <c r="H231" s="83"/>
      <c r="I231" s="83"/>
      <c r="J231" s="83"/>
      <c r="K231" s="83"/>
      <c r="L231" s="83"/>
      <c r="M231" s="83"/>
      <c r="N231" s="83"/>
      <c r="P231" s="83"/>
      <c r="Q231" s="83"/>
      <c r="R231" s="83"/>
      <c r="S231" s="83"/>
      <c r="T231" s="83"/>
      <c r="U231" s="83"/>
      <c r="V231" s="83"/>
      <c r="W231" s="83"/>
      <c r="X231" s="83"/>
      <c r="Y231" s="83"/>
      <c r="Z231" s="83"/>
      <c r="AA231" s="83"/>
      <c r="AC231">
        <f t="shared" si="3"/>
        <v>0</v>
      </c>
    </row>
    <row r="232" spans="1:29" x14ac:dyDescent="0.25">
      <c r="A232">
        <v>20</v>
      </c>
      <c r="B232">
        <v>227</v>
      </c>
      <c r="C232" s="83"/>
      <c r="D232" s="83"/>
      <c r="E232" s="83"/>
      <c r="F232" s="83"/>
      <c r="G232" s="83"/>
      <c r="H232" s="83"/>
      <c r="I232" s="83"/>
      <c r="J232" s="83"/>
      <c r="K232" s="83"/>
      <c r="L232" s="83"/>
      <c r="M232" s="83"/>
      <c r="N232" s="83"/>
      <c r="P232" s="83"/>
      <c r="Q232" s="83"/>
      <c r="R232" s="83"/>
      <c r="S232" s="83"/>
      <c r="T232" s="83"/>
      <c r="U232" s="83"/>
      <c r="V232" s="83"/>
      <c r="W232" s="83"/>
      <c r="X232" s="83"/>
      <c r="Y232" s="83"/>
      <c r="Z232" s="83"/>
      <c r="AA232" s="83"/>
      <c r="AC232">
        <f t="shared" si="3"/>
        <v>0</v>
      </c>
    </row>
    <row r="233" spans="1:29" x14ac:dyDescent="0.25">
      <c r="A233">
        <v>21</v>
      </c>
      <c r="B233">
        <v>228</v>
      </c>
      <c r="C233" s="83"/>
      <c r="D233" s="83"/>
      <c r="E233" s="83"/>
      <c r="F233" s="83"/>
      <c r="G233" s="83"/>
      <c r="H233" s="83"/>
      <c r="I233" s="83"/>
      <c r="J233" s="83"/>
      <c r="K233" s="83"/>
      <c r="L233" s="83"/>
      <c r="M233" s="83"/>
      <c r="N233" s="83"/>
      <c r="P233" s="83"/>
      <c r="Q233" s="83"/>
      <c r="R233" s="83"/>
      <c r="S233" s="83"/>
      <c r="T233" s="83"/>
      <c r="U233" s="83"/>
      <c r="V233" s="83"/>
      <c r="W233" s="83"/>
      <c r="X233" s="83"/>
      <c r="Y233" s="83"/>
      <c r="Z233" s="83"/>
      <c r="AA233" s="83"/>
      <c r="AC233">
        <f t="shared" si="3"/>
        <v>0</v>
      </c>
    </row>
    <row r="234" spans="1:29" x14ac:dyDescent="0.25">
      <c r="A234">
        <v>21</v>
      </c>
      <c r="B234">
        <v>229</v>
      </c>
      <c r="C234" s="83"/>
      <c r="D234" s="83"/>
      <c r="E234" s="83"/>
      <c r="F234" s="83"/>
      <c r="G234" s="83"/>
      <c r="H234" s="83"/>
      <c r="I234" s="83"/>
      <c r="J234" s="83"/>
      <c r="K234" s="83"/>
      <c r="L234" s="83"/>
      <c r="M234" s="83"/>
      <c r="N234" s="83"/>
      <c r="P234" s="83"/>
      <c r="Q234" s="83"/>
      <c r="R234" s="83"/>
      <c r="S234" s="83"/>
      <c r="T234" s="83"/>
      <c r="U234" s="83"/>
      <c r="V234" s="83"/>
      <c r="W234" s="83"/>
      <c r="X234" s="83"/>
      <c r="Y234" s="83"/>
      <c r="Z234" s="83"/>
      <c r="AA234" s="83"/>
      <c r="AC234">
        <f t="shared" ref="AC234:AC297" si="4">IF(OR(C234&gt;P234,D234&gt;Q234,E234&gt;R234),1,0)</f>
        <v>0</v>
      </c>
    </row>
    <row r="235" spans="1:29" x14ac:dyDescent="0.25">
      <c r="A235">
        <v>21</v>
      </c>
      <c r="B235">
        <v>230</v>
      </c>
      <c r="C235" s="83">
        <f>LEN('21'!D23)</f>
        <v>19</v>
      </c>
      <c r="D235" s="83"/>
      <c r="E235" s="83"/>
      <c r="F235" s="83"/>
      <c r="G235" s="83"/>
      <c r="H235" s="83"/>
      <c r="I235" s="83"/>
      <c r="J235" s="83"/>
      <c r="K235" s="83"/>
      <c r="L235" s="83"/>
      <c r="M235" s="83"/>
      <c r="N235" s="83"/>
      <c r="P235" s="83">
        <v>82</v>
      </c>
      <c r="Q235" s="83"/>
      <c r="R235" s="83"/>
      <c r="S235" s="83"/>
      <c r="T235" s="83"/>
      <c r="U235" s="83"/>
      <c r="V235" s="83"/>
      <c r="W235" s="83"/>
      <c r="X235" s="83"/>
      <c r="Y235" s="83"/>
      <c r="Z235" s="83"/>
      <c r="AA235" s="83"/>
      <c r="AC235">
        <f t="shared" si="4"/>
        <v>0</v>
      </c>
    </row>
    <row r="236" spans="1:29" x14ac:dyDescent="0.25">
      <c r="A236">
        <v>21</v>
      </c>
      <c r="B236">
        <v>231</v>
      </c>
      <c r="C236" s="83"/>
      <c r="D236" s="83"/>
      <c r="E236" s="83"/>
      <c r="F236" s="83"/>
      <c r="G236" s="83"/>
      <c r="H236" s="83"/>
      <c r="I236" s="83"/>
      <c r="J236" s="83"/>
      <c r="K236" s="83"/>
      <c r="L236" s="83"/>
      <c r="M236" s="83"/>
      <c r="N236" s="83"/>
      <c r="P236" s="83"/>
      <c r="Q236" s="83"/>
      <c r="R236" s="83"/>
      <c r="S236" s="83"/>
      <c r="T236" s="83"/>
      <c r="U236" s="83"/>
      <c r="V236" s="83"/>
      <c r="W236" s="83"/>
      <c r="X236" s="83"/>
      <c r="Y236" s="83"/>
      <c r="Z236" s="83"/>
      <c r="AA236" s="83"/>
      <c r="AC236">
        <f t="shared" si="4"/>
        <v>0</v>
      </c>
    </row>
    <row r="237" spans="1:29" x14ac:dyDescent="0.25">
      <c r="A237">
        <v>21</v>
      </c>
      <c r="B237">
        <v>232</v>
      </c>
      <c r="C237" s="83">
        <f>LEN('21'!D25)</f>
        <v>170</v>
      </c>
      <c r="D237" s="83"/>
      <c r="E237" s="83"/>
      <c r="F237" s="83"/>
      <c r="G237" s="83"/>
      <c r="H237" s="83"/>
      <c r="I237" s="83"/>
      <c r="J237" s="83"/>
      <c r="K237" s="83"/>
      <c r="L237" s="83"/>
      <c r="M237" s="83"/>
      <c r="N237" s="83"/>
      <c r="P237" s="83">
        <v>82</v>
      </c>
      <c r="Q237" s="83"/>
      <c r="R237" s="83"/>
      <c r="S237" s="83"/>
      <c r="T237" s="83"/>
      <c r="U237" s="83"/>
      <c r="V237" s="83"/>
      <c r="W237" s="83"/>
      <c r="X237" s="83"/>
      <c r="Y237" s="83"/>
      <c r="Z237" s="83"/>
      <c r="AA237" s="83"/>
      <c r="AC237">
        <f t="shared" si="4"/>
        <v>1</v>
      </c>
    </row>
    <row r="238" spans="1:29" x14ac:dyDescent="0.25">
      <c r="A238">
        <v>21</v>
      </c>
      <c r="B238">
        <v>233</v>
      </c>
      <c r="C238" s="83"/>
      <c r="D238" s="83"/>
      <c r="E238" s="83"/>
      <c r="F238" s="83"/>
      <c r="G238" s="83"/>
      <c r="H238" s="83"/>
      <c r="I238" s="83"/>
      <c r="J238" s="83"/>
      <c r="K238" s="83"/>
      <c r="L238" s="83"/>
      <c r="M238" s="83"/>
      <c r="N238" s="83"/>
      <c r="P238" s="83"/>
      <c r="Q238" s="83"/>
      <c r="R238" s="83"/>
      <c r="S238" s="83"/>
      <c r="T238" s="83"/>
      <c r="U238" s="83"/>
      <c r="V238" s="83"/>
      <c r="W238" s="83"/>
      <c r="X238" s="83"/>
      <c r="Y238" s="83"/>
      <c r="Z238" s="83"/>
      <c r="AA238" s="83"/>
      <c r="AC238">
        <f t="shared" si="4"/>
        <v>0</v>
      </c>
    </row>
    <row r="239" spans="1:29" x14ac:dyDescent="0.25">
      <c r="A239">
        <v>21</v>
      </c>
      <c r="B239">
        <v>234</v>
      </c>
      <c r="C239" s="83"/>
      <c r="D239" s="83"/>
      <c r="E239" s="83"/>
      <c r="F239" s="83"/>
      <c r="G239" s="83"/>
      <c r="H239" s="83"/>
      <c r="I239" s="83"/>
      <c r="J239" s="83"/>
      <c r="K239" s="83"/>
      <c r="L239" s="83"/>
      <c r="M239" s="83"/>
      <c r="N239" s="83"/>
      <c r="P239" s="83"/>
      <c r="Q239" s="83"/>
      <c r="R239" s="83"/>
      <c r="S239" s="83"/>
      <c r="T239" s="83"/>
      <c r="U239" s="83"/>
      <c r="V239" s="83"/>
      <c r="W239" s="83"/>
      <c r="X239" s="83"/>
      <c r="Y239" s="83"/>
      <c r="Z239" s="83"/>
      <c r="AA239" s="83"/>
      <c r="AC239">
        <f t="shared" si="4"/>
        <v>0</v>
      </c>
    </row>
    <row r="240" spans="1:29" x14ac:dyDescent="0.25">
      <c r="A240">
        <v>21</v>
      </c>
      <c r="B240">
        <v>235</v>
      </c>
      <c r="C240" s="83"/>
      <c r="D240" s="83"/>
      <c r="E240" s="83"/>
      <c r="F240" s="83"/>
      <c r="G240" s="83"/>
      <c r="H240" s="83"/>
      <c r="I240" s="83"/>
      <c r="J240" s="83"/>
      <c r="K240" s="83"/>
      <c r="L240" s="83"/>
      <c r="M240" s="83"/>
      <c r="N240" s="83"/>
      <c r="P240" s="83"/>
      <c r="Q240" s="83"/>
      <c r="R240" s="83"/>
      <c r="S240" s="83"/>
      <c r="T240" s="83"/>
      <c r="U240" s="83"/>
      <c r="V240" s="83"/>
      <c r="W240" s="83"/>
      <c r="X240" s="83"/>
      <c r="Y240" s="83"/>
      <c r="Z240" s="83"/>
      <c r="AA240" s="83"/>
      <c r="AC240">
        <f t="shared" si="4"/>
        <v>0</v>
      </c>
    </row>
    <row r="241" spans="1:29" x14ac:dyDescent="0.25">
      <c r="A241">
        <v>21</v>
      </c>
      <c r="B241">
        <v>236</v>
      </c>
      <c r="C241" s="83"/>
      <c r="D241" s="83"/>
      <c r="E241" s="83"/>
      <c r="F241" s="83"/>
      <c r="G241" s="83"/>
      <c r="H241" s="83"/>
      <c r="I241" s="83"/>
      <c r="J241" s="83"/>
      <c r="K241" s="83"/>
      <c r="L241" s="83"/>
      <c r="M241" s="83"/>
      <c r="N241" s="83"/>
      <c r="P241" s="83"/>
      <c r="Q241" s="83"/>
      <c r="R241" s="83"/>
      <c r="S241" s="83"/>
      <c r="T241" s="83"/>
      <c r="U241" s="83"/>
      <c r="V241" s="83"/>
      <c r="W241" s="83"/>
      <c r="X241" s="83"/>
      <c r="Y241" s="83"/>
      <c r="Z241" s="83"/>
      <c r="AA241" s="83"/>
      <c r="AC241">
        <f t="shared" si="4"/>
        <v>0</v>
      </c>
    </row>
    <row r="242" spans="1:29" x14ac:dyDescent="0.25">
      <c r="A242">
        <v>21</v>
      </c>
      <c r="B242">
        <v>237</v>
      </c>
      <c r="C242" s="83"/>
      <c r="D242" s="83"/>
      <c r="E242" s="83"/>
      <c r="F242" s="83"/>
      <c r="G242" s="83"/>
      <c r="H242" s="83"/>
      <c r="I242" s="83"/>
      <c r="J242" s="83"/>
      <c r="K242" s="83"/>
      <c r="L242" s="83"/>
      <c r="M242" s="83"/>
      <c r="N242" s="83"/>
      <c r="P242" s="83"/>
      <c r="Q242" s="83"/>
      <c r="R242" s="83"/>
      <c r="S242" s="83"/>
      <c r="T242" s="83"/>
      <c r="U242" s="83"/>
      <c r="V242" s="83"/>
      <c r="W242" s="83"/>
      <c r="X242" s="83"/>
      <c r="Y242" s="83"/>
      <c r="Z242" s="83"/>
      <c r="AA242" s="83"/>
      <c r="AC242">
        <f t="shared" si="4"/>
        <v>0</v>
      </c>
    </row>
    <row r="243" spans="1:29" x14ac:dyDescent="0.25">
      <c r="A243">
        <v>21</v>
      </c>
      <c r="B243">
        <v>238</v>
      </c>
      <c r="C243" s="83">
        <f>LEN('21'!D45)</f>
        <v>17</v>
      </c>
      <c r="D243" s="83"/>
      <c r="E243" s="83"/>
      <c r="F243" s="83"/>
      <c r="G243" s="83"/>
      <c r="H243" s="83"/>
      <c r="I243" s="83"/>
      <c r="J243" s="83"/>
      <c r="K243" s="83"/>
      <c r="L243" s="83"/>
      <c r="M243" s="83"/>
      <c r="N243" s="83"/>
      <c r="P243" s="83">
        <v>82</v>
      </c>
      <c r="Q243" s="83"/>
      <c r="R243" s="83"/>
      <c r="S243" s="83"/>
      <c r="T243" s="83"/>
      <c r="U243" s="83"/>
      <c r="V243" s="83"/>
      <c r="W243" s="83"/>
      <c r="X243" s="83"/>
      <c r="Y243" s="83"/>
      <c r="Z243" s="83"/>
      <c r="AA243" s="83"/>
      <c r="AC243">
        <f t="shared" si="4"/>
        <v>0</v>
      </c>
    </row>
    <row r="244" spans="1:29" x14ac:dyDescent="0.25">
      <c r="A244">
        <v>21</v>
      </c>
      <c r="B244">
        <v>239</v>
      </c>
      <c r="C244" s="83"/>
      <c r="D244" s="83"/>
      <c r="E244" s="83"/>
      <c r="F244" s="83"/>
      <c r="G244" s="83"/>
      <c r="H244" s="83"/>
      <c r="I244" s="83"/>
      <c r="J244" s="83"/>
      <c r="K244" s="83"/>
      <c r="L244" s="83"/>
      <c r="M244" s="83"/>
      <c r="N244" s="83"/>
      <c r="P244" s="83"/>
      <c r="Q244" s="83"/>
      <c r="R244" s="83"/>
      <c r="S244" s="83"/>
      <c r="T244" s="83"/>
      <c r="U244" s="83"/>
      <c r="V244" s="83"/>
      <c r="W244" s="83"/>
      <c r="X244" s="83"/>
      <c r="Y244" s="83"/>
      <c r="Z244" s="83"/>
      <c r="AA244" s="83"/>
      <c r="AC244">
        <f t="shared" si="4"/>
        <v>0</v>
      </c>
    </row>
    <row r="245" spans="1:29" x14ac:dyDescent="0.25">
      <c r="A245">
        <v>21</v>
      </c>
      <c r="B245">
        <v>240</v>
      </c>
      <c r="C245" s="83">
        <f>LEN('21'!D47)</f>
        <v>81</v>
      </c>
      <c r="D245" s="83"/>
      <c r="E245" s="83"/>
      <c r="F245" s="83"/>
      <c r="G245" s="83"/>
      <c r="H245" s="83"/>
      <c r="I245" s="83"/>
      <c r="J245" s="83"/>
      <c r="K245" s="83"/>
      <c r="L245" s="83"/>
      <c r="M245" s="83"/>
      <c r="N245" s="83"/>
      <c r="P245" s="83">
        <v>82</v>
      </c>
      <c r="Q245" s="83"/>
      <c r="R245" s="83"/>
      <c r="S245" s="83"/>
      <c r="T245" s="83"/>
      <c r="U245" s="83"/>
      <c r="V245" s="83"/>
      <c r="W245" s="83"/>
      <c r="X245" s="83"/>
      <c r="Y245" s="83"/>
      <c r="Z245" s="83"/>
      <c r="AA245" s="83"/>
      <c r="AC245">
        <f t="shared" si="4"/>
        <v>0</v>
      </c>
    </row>
    <row r="246" spans="1:29" x14ac:dyDescent="0.25">
      <c r="A246">
        <v>21</v>
      </c>
      <c r="B246">
        <v>241</v>
      </c>
      <c r="C246" s="83"/>
      <c r="D246" s="83"/>
      <c r="E246" s="83"/>
      <c r="F246" s="83"/>
      <c r="G246" s="83"/>
      <c r="H246" s="83"/>
      <c r="I246" s="83"/>
      <c r="J246" s="83"/>
      <c r="K246" s="83"/>
      <c r="L246" s="83"/>
      <c r="M246" s="83"/>
      <c r="N246" s="83"/>
      <c r="P246" s="83"/>
      <c r="Q246" s="83"/>
      <c r="R246" s="83"/>
      <c r="S246" s="83"/>
      <c r="T246" s="83"/>
      <c r="U246" s="83"/>
      <c r="V246" s="83"/>
      <c r="W246" s="83"/>
      <c r="X246" s="83"/>
      <c r="Y246" s="83"/>
      <c r="Z246" s="83"/>
      <c r="AA246" s="83"/>
      <c r="AC246">
        <f t="shared" si="4"/>
        <v>0</v>
      </c>
    </row>
    <row r="247" spans="1:29" x14ac:dyDescent="0.25">
      <c r="A247">
        <v>21</v>
      </c>
      <c r="B247">
        <v>242</v>
      </c>
      <c r="C247" s="83"/>
      <c r="D247" s="83"/>
      <c r="E247" s="83"/>
      <c r="F247" s="83"/>
      <c r="G247" s="83"/>
      <c r="H247" s="83"/>
      <c r="I247" s="83"/>
      <c r="J247" s="83"/>
      <c r="K247" s="83"/>
      <c r="L247" s="83"/>
      <c r="M247" s="83"/>
      <c r="N247" s="83"/>
      <c r="P247" s="83"/>
      <c r="Q247" s="83"/>
      <c r="R247" s="83"/>
      <c r="S247" s="83"/>
      <c r="T247" s="83"/>
      <c r="U247" s="83"/>
      <c r="V247" s="83"/>
      <c r="W247" s="83"/>
      <c r="X247" s="83"/>
      <c r="Y247" s="83"/>
      <c r="Z247" s="83"/>
      <c r="AA247" s="83"/>
      <c r="AC247">
        <f t="shared" si="4"/>
        <v>0</v>
      </c>
    </row>
    <row r="248" spans="1:29" x14ac:dyDescent="0.25">
      <c r="A248">
        <v>21</v>
      </c>
      <c r="B248">
        <v>243</v>
      </c>
      <c r="C248" s="83"/>
      <c r="D248" s="83"/>
      <c r="E248" s="83"/>
      <c r="F248" s="83"/>
      <c r="G248" s="83"/>
      <c r="H248" s="83"/>
      <c r="I248" s="83"/>
      <c r="J248" s="83"/>
      <c r="K248" s="83"/>
      <c r="L248" s="83"/>
      <c r="M248" s="83"/>
      <c r="N248" s="83"/>
      <c r="P248" s="83"/>
      <c r="Q248" s="83"/>
      <c r="R248" s="83"/>
      <c r="S248" s="83"/>
      <c r="T248" s="83"/>
      <c r="U248" s="83"/>
      <c r="V248" s="83"/>
      <c r="W248" s="83"/>
      <c r="X248" s="83"/>
      <c r="Y248" s="83"/>
      <c r="Z248" s="83"/>
      <c r="AA248" s="83"/>
      <c r="AC248">
        <f t="shared" si="4"/>
        <v>0</v>
      </c>
    </row>
    <row r="249" spans="1:29" x14ac:dyDescent="0.25">
      <c r="A249">
        <v>21</v>
      </c>
      <c r="B249">
        <v>244</v>
      </c>
      <c r="C249" s="83"/>
      <c r="D249" s="83"/>
      <c r="E249" s="83"/>
      <c r="F249" s="83"/>
      <c r="G249" s="83"/>
      <c r="H249" s="83"/>
      <c r="I249" s="83"/>
      <c r="J249" s="83"/>
      <c r="K249" s="83"/>
      <c r="L249" s="83"/>
      <c r="M249" s="83"/>
      <c r="N249" s="83"/>
      <c r="P249" s="83"/>
      <c r="Q249" s="83"/>
      <c r="R249" s="83"/>
      <c r="S249" s="83"/>
      <c r="T249" s="83"/>
      <c r="U249" s="83"/>
      <c r="V249" s="83"/>
      <c r="W249" s="83"/>
      <c r="X249" s="83"/>
      <c r="Y249" s="83"/>
      <c r="Z249" s="83"/>
      <c r="AA249" s="83"/>
      <c r="AC249">
        <f t="shared" si="4"/>
        <v>0</v>
      </c>
    </row>
    <row r="250" spans="1:29" x14ac:dyDescent="0.25">
      <c r="A250">
        <v>21</v>
      </c>
      <c r="B250">
        <v>245</v>
      </c>
      <c r="C250" s="83"/>
      <c r="D250" s="83"/>
      <c r="E250" s="83"/>
      <c r="F250" s="83"/>
      <c r="G250" s="83"/>
      <c r="H250" s="83"/>
      <c r="I250" s="83"/>
      <c r="J250" s="83"/>
      <c r="K250" s="83"/>
      <c r="L250" s="83"/>
      <c r="M250" s="83"/>
      <c r="N250" s="83"/>
      <c r="P250" s="83"/>
      <c r="Q250" s="83"/>
      <c r="R250" s="83"/>
      <c r="S250" s="83"/>
      <c r="T250" s="83"/>
      <c r="U250" s="83"/>
      <c r="V250" s="83"/>
      <c r="W250" s="83"/>
      <c r="X250" s="83"/>
      <c r="Y250" s="83"/>
      <c r="Z250" s="83"/>
      <c r="AA250" s="83"/>
      <c r="AC250">
        <f t="shared" si="4"/>
        <v>0</v>
      </c>
    </row>
    <row r="251" spans="1:29" x14ac:dyDescent="0.25">
      <c r="A251">
        <v>21</v>
      </c>
      <c r="B251">
        <v>246</v>
      </c>
      <c r="C251" s="83">
        <f>LEN('21'!D67)</f>
        <v>47</v>
      </c>
      <c r="D251" s="83"/>
      <c r="E251" s="83"/>
      <c r="F251" s="83"/>
      <c r="G251" s="83"/>
      <c r="H251" s="83"/>
      <c r="I251" s="83"/>
      <c r="J251" s="83"/>
      <c r="K251" s="83"/>
      <c r="L251" s="83"/>
      <c r="M251" s="83"/>
      <c r="N251" s="83"/>
      <c r="P251" s="83">
        <v>82</v>
      </c>
      <c r="Q251" s="83"/>
      <c r="R251" s="83"/>
      <c r="S251" s="83"/>
      <c r="T251" s="83"/>
      <c r="U251" s="83"/>
      <c r="V251" s="83"/>
      <c r="W251" s="83"/>
      <c r="X251" s="83"/>
      <c r="Y251" s="83"/>
      <c r="Z251" s="83"/>
      <c r="AA251" s="83"/>
      <c r="AC251">
        <f t="shared" si="4"/>
        <v>0</v>
      </c>
    </row>
    <row r="252" spans="1:29" x14ac:dyDescent="0.25">
      <c r="A252">
        <v>21</v>
      </c>
      <c r="B252">
        <v>247</v>
      </c>
      <c r="C252" s="83"/>
      <c r="D252" s="83"/>
      <c r="E252" s="83"/>
      <c r="F252" s="83"/>
      <c r="G252" s="83"/>
      <c r="H252" s="83"/>
      <c r="I252" s="83"/>
      <c r="J252" s="83"/>
      <c r="K252" s="83"/>
      <c r="L252" s="83"/>
      <c r="M252" s="83"/>
      <c r="N252" s="83"/>
      <c r="P252" s="83"/>
      <c r="Q252" s="83"/>
      <c r="R252" s="83"/>
      <c r="S252" s="83"/>
      <c r="T252" s="83"/>
      <c r="U252" s="83"/>
      <c r="V252" s="83"/>
      <c r="W252" s="83"/>
      <c r="X252" s="83"/>
      <c r="Y252" s="83"/>
      <c r="Z252" s="83"/>
      <c r="AA252" s="83"/>
      <c r="AC252">
        <f t="shared" si="4"/>
        <v>0</v>
      </c>
    </row>
    <row r="253" spans="1:29" x14ac:dyDescent="0.25">
      <c r="A253">
        <v>21</v>
      </c>
      <c r="B253">
        <v>248</v>
      </c>
      <c r="C253" s="83">
        <f>LEN('21'!D69)</f>
        <v>57</v>
      </c>
      <c r="D253" s="83"/>
      <c r="E253" s="83"/>
      <c r="F253" s="83"/>
      <c r="G253" s="83"/>
      <c r="H253" s="83"/>
      <c r="I253" s="83"/>
      <c r="J253" s="83"/>
      <c r="K253" s="83"/>
      <c r="L253" s="83"/>
      <c r="M253" s="83"/>
      <c r="N253" s="83"/>
      <c r="P253" s="83">
        <v>82</v>
      </c>
      <c r="Q253" s="83"/>
      <c r="R253" s="83"/>
      <c r="S253" s="83"/>
      <c r="T253" s="83"/>
      <c r="U253" s="83"/>
      <c r="V253" s="83"/>
      <c r="W253" s="83"/>
      <c r="X253" s="83"/>
      <c r="Y253" s="83"/>
      <c r="Z253" s="83"/>
      <c r="AA253" s="83"/>
      <c r="AC253">
        <f t="shared" si="4"/>
        <v>0</v>
      </c>
    </row>
    <row r="254" spans="1:29" x14ac:dyDescent="0.25">
      <c r="A254">
        <v>21</v>
      </c>
      <c r="B254">
        <v>249</v>
      </c>
      <c r="C254" s="83"/>
      <c r="D254" s="83"/>
      <c r="E254" s="83"/>
      <c r="F254" s="83"/>
      <c r="G254" s="83"/>
      <c r="H254" s="83"/>
      <c r="I254" s="83"/>
      <c r="J254" s="83"/>
      <c r="K254" s="83"/>
      <c r="L254" s="83"/>
      <c r="M254" s="83"/>
      <c r="N254" s="83"/>
      <c r="P254" s="83"/>
      <c r="Q254" s="83"/>
      <c r="R254" s="83"/>
      <c r="S254" s="83"/>
      <c r="T254" s="83"/>
      <c r="U254" s="83"/>
      <c r="V254" s="83"/>
      <c r="W254" s="83"/>
      <c r="X254" s="83"/>
      <c r="Y254" s="83"/>
      <c r="Z254" s="83"/>
      <c r="AA254" s="83"/>
      <c r="AC254">
        <f t="shared" si="4"/>
        <v>0</v>
      </c>
    </row>
    <row r="255" spans="1:29" x14ac:dyDescent="0.25">
      <c r="A255">
        <v>21</v>
      </c>
      <c r="B255">
        <v>250</v>
      </c>
      <c r="C255" s="83"/>
      <c r="D255" s="83"/>
      <c r="E255" s="83"/>
      <c r="F255" s="83"/>
      <c r="G255" s="83"/>
      <c r="H255" s="83"/>
      <c r="I255" s="83"/>
      <c r="J255" s="83"/>
      <c r="K255" s="83"/>
      <c r="L255" s="83"/>
      <c r="M255" s="83"/>
      <c r="N255" s="83"/>
      <c r="P255" s="83"/>
      <c r="Q255" s="83"/>
      <c r="R255" s="83"/>
      <c r="S255" s="83"/>
      <c r="T255" s="83"/>
      <c r="U255" s="83"/>
      <c r="V255" s="83"/>
      <c r="W255" s="83"/>
      <c r="X255" s="83"/>
      <c r="Y255" s="83"/>
      <c r="Z255" s="83"/>
      <c r="AA255" s="83"/>
      <c r="AC255">
        <f t="shared" si="4"/>
        <v>0</v>
      </c>
    </row>
    <row r="256" spans="1:29" x14ac:dyDescent="0.25">
      <c r="A256">
        <v>21</v>
      </c>
      <c r="B256">
        <v>251</v>
      </c>
      <c r="C256" s="83"/>
      <c r="D256" s="83"/>
      <c r="E256" s="83"/>
      <c r="F256" s="83"/>
      <c r="G256" s="83"/>
      <c r="H256" s="83"/>
      <c r="I256" s="83"/>
      <c r="J256" s="83"/>
      <c r="K256" s="83"/>
      <c r="L256" s="83"/>
      <c r="M256" s="83"/>
      <c r="N256" s="83"/>
      <c r="P256" s="83"/>
      <c r="Q256" s="83"/>
      <c r="R256" s="83"/>
      <c r="S256" s="83"/>
      <c r="T256" s="83"/>
      <c r="U256" s="83"/>
      <c r="V256" s="83"/>
      <c r="W256" s="83"/>
      <c r="X256" s="83"/>
      <c r="Y256" s="83"/>
      <c r="Z256" s="83"/>
      <c r="AA256" s="83"/>
      <c r="AC256">
        <f t="shared" si="4"/>
        <v>0</v>
      </c>
    </row>
    <row r="257" spans="1:29" x14ac:dyDescent="0.25">
      <c r="A257">
        <v>21</v>
      </c>
      <c r="B257">
        <v>252</v>
      </c>
      <c r="C257" s="83"/>
      <c r="D257" s="83"/>
      <c r="E257" s="83"/>
      <c r="F257" s="83"/>
      <c r="G257" s="83"/>
      <c r="H257" s="83"/>
      <c r="I257" s="83"/>
      <c r="J257" s="83"/>
      <c r="K257" s="83"/>
      <c r="L257" s="83"/>
      <c r="M257" s="83"/>
      <c r="N257" s="83"/>
      <c r="P257" s="83"/>
      <c r="Q257" s="83"/>
      <c r="R257" s="83"/>
      <c r="S257" s="83"/>
      <c r="T257" s="83"/>
      <c r="U257" s="83"/>
      <c r="V257" s="83"/>
      <c r="W257" s="83"/>
      <c r="X257" s="83"/>
      <c r="Y257" s="83"/>
      <c r="Z257" s="83"/>
      <c r="AA257" s="83"/>
      <c r="AC257">
        <f t="shared" si="4"/>
        <v>0</v>
      </c>
    </row>
    <row r="258" spans="1:29" x14ac:dyDescent="0.25">
      <c r="A258">
        <v>21</v>
      </c>
      <c r="B258">
        <v>253</v>
      </c>
      <c r="C258" s="83"/>
      <c r="D258" s="83"/>
      <c r="E258" s="83"/>
      <c r="F258" s="83"/>
      <c r="G258" s="83"/>
      <c r="H258" s="83"/>
      <c r="I258" s="83"/>
      <c r="J258" s="83"/>
      <c r="K258" s="83"/>
      <c r="L258" s="83"/>
      <c r="M258" s="83"/>
      <c r="N258" s="83"/>
      <c r="P258" s="83"/>
      <c r="Q258" s="83"/>
      <c r="R258" s="83"/>
      <c r="S258" s="83"/>
      <c r="T258" s="83"/>
      <c r="U258" s="83"/>
      <c r="V258" s="83"/>
      <c r="W258" s="83"/>
      <c r="X258" s="83"/>
      <c r="Y258" s="83"/>
      <c r="Z258" s="83"/>
      <c r="AA258" s="83"/>
      <c r="AC258">
        <f t="shared" si="4"/>
        <v>0</v>
      </c>
    </row>
    <row r="259" spans="1:29" x14ac:dyDescent="0.25">
      <c r="A259">
        <v>21</v>
      </c>
      <c r="B259">
        <v>254</v>
      </c>
      <c r="C259" s="83">
        <f>LEN('21'!D89)</f>
        <v>21</v>
      </c>
      <c r="D259" s="83"/>
      <c r="E259" s="83"/>
      <c r="F259" s="83"/>
      <c r="G259" s="83"/>
      <c r="H259" s="83"/>
      <c r="I259" s="83"/>
      <c r="J259" s="83"/>
      <c r="K259" s="83"/>
      <c r="L259" s="83"/>
      <c r="M259" s="83"/>
      <c r="N259" s="83"/>
      <c r="P259" s="83">
        <v>82</v>
      </c>
      <c r="Q259" s="83"/>
      <c r="R259" s="83"/>
      <c r="S259" s="83"/>
      <c r="T259" s="83"/>
      <c r="U259" s="83"/>
      <c r="V259" s="83"/>
      <c r="W259" s="83"/>
      <c r="X259" s="83"/>
      <c r="Y259" s="83"/>
      <c r="Z259" s="83"/>
      <c r="AA259" s="83"/>
      <c r="AC259">
        <f t="shared" si="4"/>
        <v>0</v>
      </c>
    </row>
    <row r="260" spans="1:29" x14ac:dyDescent="0.25">
      <c r="A260">
        <v>21</v>
      </c>
      <c r="B260">
        <v>255</v>
      </c>
      <c r="C260" s="83"/>
      <c r="D260" s="83"/>
      <c r="E260" s="83"/>
      <c r="F260" s="83"/>
      <c r="G260" s="83"/>
      <c r="H260" s="83"/>
      <c r="I260" s="83"/>
      <c r="J260" s="83"/>
      <c r="K260" s="83"/>
      <c r="L260" s="83"/>
      <c r="M260" s="83"/>
      <c r="N260" s="83"/>
      <c r="P260" s="83"/>
      <c r="Q260" s="83"/>
      <c r="R260" s="83"/>
      <c r="S260" s="83"/>
      <c r="T260" s="83"/>
      <c r="U260" s="83"/>
      <c r="V260" s="83"/>
      <c r="W260" s="83"/>
      <c r="X260" s="83"/>
      <c r="Y260" s="83"/>
      <c r="Z260" s="83"/>
      <c r="AA260" s="83"/>
      <c r="AC260">
        <f t="shared" si="4"/>
        <v>0</v>
      </c>
    </row>
    <row r="261" spans="1:29" x14ac:dyDescent="0.25">
      <c r="A261">
        <v>21</v>
      </c>
      <c r="B261">
        <v>256</v>
      </c>
      <c r="C261" s="83">
        <f>LEN('21'!D91)</f>
        <v>46</v>
      </c>
      <c r="D261" s="83"/>
      <c r="E261" s="83"/>
      <c r="F261" s="83"/>
      <c r="G261" s="83"/>
      <c r="H261" s="83"/>
      <c r="I261" s="83"/>
      <c r="J261" s="83"/>
      <c r="K261" s="83"/>
      <c r="L261" s="83"/>
      <c r="M261" s="83"/>
      <c r="N261" s="83"/>
      <c r="P261" s="83">
        <v>82</v>
      </c>
      <c r="Q261" s="83"/>
      <c r="R261" s="83"/>
      <c r="S261" s="83"/>
      <c r="T261" s="83"/>
      <c r="U261" s="83"/>
      <c r="V261" s="83"/>
      <c r="W261" s="83"/>
      <c r="X261" s="83"/>
      <c r="Y261" s="83"/>
      <c r="Z261" s="83"/>
      <c r="AA261" s="83"/>
      <c r="AC261">
        <f t="shared" si="4"/>
        <v>0</v>
      </c>
    </row>
    <row r="262" spans="1:29" x14ac:dyDescent="0.25">
      <c r="A262">
        <v>21</v>
      </c>
      <c r="B262">
        <v>257</v>
      </c>
      <c r="C262" s="83"/>
      <c r="D262" s="83"/>
      <c r="E262" s="83"/>
      <c r="F262" s="83"/>
      <c r="G262" s="83"/>
      <c r="H262" s="83"/>
      <c r="I262" s="83"/>
      <c r="J262" s="83"/>
      <c r="K262" s="83"/>
      <c r="L262" s="83"/>
      <c r="M262" s="83"/>
      <c r="N262" s="83"/>
      <c r="P262" s="83"/>
      <c r="Q262" s="83"/>
      <c r="R262" s="83"/>
      <c r="S262" s="83"/>
      <c r="T262" s="83"/>
      <c r="U262" s="83"/>
      <c r="V262" s="83"/>
      <c r="W262" s="83"/>
      <c r="X262" s="83"/>
      <c r="Y262" s="83"/>
      <c r="Z262" s="83"/>
      <c r="AA262" s="83"/>
      <c r="AC262">
        <f t="shared" si="4"/>
        <v>0</v>
      </c>
    </row>
    <row r="263" spans="1:29" x14ac:dyDescent="0.25">
      <c r="A263">
        <v>21</v>
      </c>
      <c r="B263">
        <v>258</v>
      </c>
      <c r="C263" s="83"/>
      <c r="D263" s="83"/>
      <c r="E263" s="83"/>
      <c r="F263" s="83"/>
      <c r="G263" s="83"/>
      <c r="H263" s="83"/>
      <c r="I263" s="83"/>
      <c r="J263" s="83"/>
      <c r="K263" s="83"/>
      <c r="L263" s="83"/>
      <c r="M263" s="83"/>
      <c r="N263" s="83"/>
      <c r="P263" s="83"/>
      <c r="Q263" s="83"/>
      <c r="R263" s="83"/>
      <c r="S263" s="83"/>
      <c r="T263" s="83"/>
      <c r="U263" s="83"/>
      <c r="V263" s="83"/>
      <c r="W263" s="83"/>
      <c r="X263" s="83"/>
      <c r="Y263" s="83"/>
      <c r="Z263" s="83"/>
      <c r="AA263" s="83"/>
      <c r="AC263">
        <f t="shared" si="4"/>
        <v>0</v>
      </c>
    </row>
    <row r="264" spans="1:29" x14ac:dyDescent="0.25">
      <c r="A264">
        <v>21</v>
      </c>
      <c r="B264">
        <v>259</v>
      </c>
      <c r="C264" s="83"/>
      <c r="D264" s="83"/>
      <c r="E264" s="83"/>
      <c r="F264" s="83"/>
      <c r="G264" s="83"/>
      <c r="H264" s="83"/>
      <c r="I264" s="83"/>
      <c r="J264" s="83"/>
      <c r="K264" s="83"/>
      <c r="L264" s="83"/>
      <c r="M264" s="83"/>
      <c r="N264" s="83"/>
      <c r="P264" s="83"/>
      <c r="Q264" s="83"/>
      <c r="R264" s="83"/>
      <c r="S264" s="83"/>
      <c r="T264" s="83"/>
      <c r="U264" s="83"/>
      <c r="V264" s="83"/>
      <c r="W264" s="83"/>
      <c r="X264" s="83"/>
      <c r="Y264" s="83"/>
      <c r="Z264" s="83"/>
      <c r="AA264" s="83"/>
      <c r="AC264">
        <f t="shared" si="4"/>
        <v>0</v>
      </c>
    </row>
    <row r="265" spans="1:29" x14ac:dyDescent="0.25">
      <c r="A265">
        <v>21</v>
      </c>
      <c r="B265">
        <v>260</v>
      </c>
      <c r="C265" s="83"/>
      <c r="D265" s="83"/>
      <c r="E265" s="83"/>
      <c r="F265" s="83"/>
      <c r="G265" s="83"/>
      <c r="H265" s="83"/>
      <c r="I265" s="83"/>
      <c r="J265" s="83"/>
      <c r="K265" s="83"/>
      <c r="L265" s="83"/>
      <c r="M265" s="83"/>
      <c r="N265" s="83"/>
      <c r="P265" s="83"/>
      <c r="Q265" s="83"/>
      <c r="R265" s="83"/>
      <c r="S265" s="83"/>
      <c r="T265" s="83"/>
      <c r="U265" s="83"/>
      <c r="V265" s="83"/>
      <c r="W265" s="83"/>
      <c r="X265" s="83"/>
      <c r="Y265" s="83"/>
      <c r="Z265" s="83"/>
      <c r="AA265" s="83"/>
      <c r="AC265">
        <f t="shared" si="4"/>
        <v>0</v>
      </c>
    </row>
    <row r="266" spans="1:29" x14ac:dyDescent="0.25">
      <c r="A266">
        <v>21</v>
      </c>
      <c r="B266">
        <v>261</v>
      </c>
      <c r="C266" s="83"/>
      <c r="D266" s="83"/>
      <c r="E266" s="83"/>
      <c r="F266" s="83"/>
      <c r="G266" s="83"/>
      <c r="H266" s="83"/>
      <c r="I266" s="83"/>
      <c r="J266" s="83"/>
      <c r="K266" s="83"/>
      <c r="L266" s="83"/>
      <c r="M266" s="83"/>
      <c r="N266" s="83"/>
      <c r="P266" s="83"/>
      <c r="Q266" s="83"/>
      <c r="R266" s="83"/>
      <c r="S266" s="83"/>
      <c r="T266" s="83"/>
      <c r="U266" s="83"/>
      <c r="V266" s="83"/>
      <c r="W266" s="83"/>
      <c r="X266" s="83"/>
      <c r="Y266" s="83"/>
      <c r="Z266" s="83"/>
      <c r="AA266" s="83"/>
      <c r="AC266">
        <f t="shared" si="4"/>
        <v>0</v>
      </c>
    </row>
    <row r="267" spans="1:29" x14ac:dyDescent="0.25">
      <c r="A267">
        <v>21</v>
      </c>
      <c r="B267">
        <v>262</v>
      </c>
      <c r="C267" s="83">
        <f>LEN('21'!D111)</f>
        <v>32</v>
      </c>
      <c r="D267" s="83"/>
      <c r="E267" s="83"/>
      <c r="F267" s="83"/>
      <c r="G267" s="83"/>
      <c r="H267" s="83"/>
      <c r="I267" s="83"/>
      <c r="J267" s="83"/>
      <c r="K267" s="83"/>
      <c r="L267" s="83"/>
      <c r="M267" s="83"/>
      <c r="N267" s="83"/>
      <c r="P267" s="83">
        <v>82</v>
      </c>
      <c r="Q267" s="83"/>
      <c r="R267" s="83"/>
      <c r="S267" s="83"/>
      <c r="T267" s="83"/>
      <c r="U267" s="83"/>
      <c r="V267" s="83"/>
      <c r="W267" s="83"/>
      <c r="X267" s="83"/>
      <c r="Y267" s="83"/>
      <c r="Z267" s="83"/>
      <c r="AA267" s="83"/>
      <c r="AC267">
        <f t="shared" si="4"/>
        <v>0</v>
      </c>
    </row>
    <row r="268" spans="1:29" x14ac:dyDescent="0.25">
      <c r="A268">
        <v>21</v>
      </c>
      <c r="B268">
        <v>263</v>
      </c>
      <c r="C268" s="83"/>
      <c r="D268" s="83"/>
      <c r="E268" s="83"/>
      <c r="F268" s="83"/>
      <c r="G268" s="83"/>
      <c r="H268" s="83"/>
      <c r="I268" s="83"/>
      <c r="J268" s="83"/>
      <c r="K268" s="83"/>
      <c r="L268" s="83"/>
      <c r="M268" s="83"/>
      <c r="N268" s="83"/>
      <c r="P268" s="83"/>
      <c r="Q268" s="83"/>
      <c r="R268" s="83"/>
      <c r="S268" s="83"/>
      <c r="T268" s="83"/>
      <c r="U268" s="83"/>
      <c r="V268" s="83"/>
      <c r="W268" s="83"/>
      <c r="X268" s="83"/>
      <c r="Y268" s="83"/>
      <c r="Z268" s="83"/>
      <c r="AA268" s="83"/>
      <c r="AC268">
        <f t="shared" si="4"/>
        <v>0</v>
      </c>
    </row>
    <row r="269" spans="1:29" x14ac:dyDescent="0.25">
      <c r="A269">
        <v>21</v>
      </c>
      <c r="B269">
        <v>264</v>
      </c>
      <c r="C269" s="83">
        <f>LEN('21'!D113)</f>
        <v>145</v>
      </c>
      <c r="D269" s="83"/>
      <c r="E269" s="83"/>
      <c r="F269" s="83"/>
      <c r="G269" s="83"/>
      <c r="H269" s="83"/>
      <c r="I269" s="83"/>
      <c r="J269" s="83"/>
      <c r="K269" s="83"/>
      <c r="L269" s="83"/>
      <c r="M269" s="83"/>
      <c r="N269" s="83"/>
      <c r="P269" s="83">
        <v>82</v>
      </c>
      <c r="Q269" s="83"/>
      <c r="R269" s="83"/>
      <c r="S269" s="83"/>
      <c r="T269" s="83"/>
      <c r="U269" s="83"/>
      <c r="V269" s="83"/>
      <c r="W269" s="83"/>
      <c r="X269" s="83"/>
      <c r="Y269" s="83"/>
      <c r="Z269" s="83"/>
      <c r="AA269" s="83"/>
      <c r="AC269">
        <f t="shared" si="4"/>
        <v>1</v>
      </c>
    </row>
    <row r="270" spans="1:29" x14ac:dyDescent="0.25">
      <c r="A270">
        <v>21</v>
      </c>
      <c r="B270">
        <v>265</v>
      </c>
      <c r="C270" s="83"/>
      <c r="D270" s="83"/>
      <c r="E270" s="83"/>
      <c r="F270" s="83"/>
      <c r="G270" s="83"/>
      <c r="H270" s="83"/>
      <c r="I270" s="83"/>
      <c r="J270" s="83"/>
      <c r="K270" s="83"/>
      <c r="L270" s="83"/>
      <c r="M270" s="83"/>
      <c r="N270" s="83"/>
      <c r="P270" s="83"/>
      <c r="Q270" s="83"/>
      <c r="R270" s="83"/>
      <c r="S270" s="83"/>
      <c r="T270" s="83"/>
      <c r="U270" s="83"/>
      <c r="V270" s="83"/>
      <c r="W270" s="83"/>
      <c r="X270" s="83"/>
      <c r="Y270" s="83"/>
      <c r="Z270" s="83"/>
      <c r="AA270" s="83"/>
      <c r="AC270">
        <f t="shared" si="4"/>
        <v>0</v>
      </c>
    </row>
    <row r="271" spans="1:29" x14ac:dyDescent="0.25">
      <c r="A271">
        <v>21</v>
      </c>
      <c r="B271">
        <v>266</v>
      </c>
      <c r="C271" s="83"/>
      <c r="D271" s="83"/>
      <c r="E271" s="83"/>
      <c r="F271" s="83"/>
      <c r="G271" s="83"/>
      <c r="H271" s="83"/>
      <c r="I271" s="83"/>
      <c r="J271" s="83"/>
      <c r="K271" s="83"/>
      <c r="L271" s="83"/>
      <c r="M271" s="83"/>
      <c r="N271" s="83"/>
      <c r="P271" s="83"/>
      <c r="Q271" s="83"/>
      <c r="R271" s="83"/>
      <c r="S271" s="83"/>
      <c r="T271" s="83"/>
      <c r="U271" s="83"/>
      <c r="V271" s="83"/>
      <c r="W271" s="83"/>
      <c r="X271" s="83"/>
      <c r="Y271" s="83"/>
      <c r="Z271" s="83"/>
      <c r="AA271" s="83"/>
      <c r="AC271">
        <f t="shared" si="4"/>
        <v>0</v>
      </c>
    </row>
    <row r="272" spans="1:29" x14ac:dyDescent="0.25">
      <c r="A272">
        <v>21</v>
      </c>
      <c r="B272">
        <v>267</v>
      </c>
      <c r="C272" s="83"/>
      <c r="D272" s="83"/>
      <c r="E272" s="83"/>
      <c r="F272" s="83"/>
      <c r="G272" s="83"/>
      <c r="H272" s="83"/>
      <c r="I272" s="83"/>
      <c r="J272" s="83"/>
      <c r="K272" s="83"/>
      <c r="L272" s="83"/>
      <c r="M272" s="83"/>
      <c r="N272" s="83"/>
      <c r="P272" s="83"/>
      <c r="Q272" s="83"/>
      <c r="R272" s="83"/>
      <c r="S272" s="83"/>
      <c r="T272" s="83"/>
      <c r="U272" s="83"/>
      <c r="V272" s="83"/>
      <c r="W272" s="83"/>
      <c r="X272" s="83"/>
      <c r="Y272" s="83"/>
      <c r="Z272" s="83"/>
      <c r="AA272" s="83"/>
      <c r="AC272">
        <f t="shared" si="4"/>
        <v>0</v>
      </c>
    </row>
    <row r="273" spans="1:29" x14ac:dyDescent="0.25">
      <c r="A273">
        <v>21</v>
      </c>
      <c r="B273">
        <v>268</v>
      </c>
      <c r="C273" s="83"/>
      <c r="D273" s="83"/>
      <c r="E273" s="83"/>
      <c r="F273" s="83"/>
      <c r="G273" s="83"/>
      <c r="H273" s="83"/>
      <c r="I273" s="83"/>
      <c r="J273" s="83"/>
      <c r="K273" s="83"/>
      <c r="L273" s="83"/>
      <c r="M273" s="83"/>
      <c r="N273" s="83"/>
      <c r="P273" s="83"/>
      <c r="Q273" s="83"/>
      <c r="R273" s="83"/>
      <c r="S273" s="83"/>
      <c r="T273" s="83"/>
      <c r="U273" s="83"/>
      <c r="V273" s="83"/>
      <c r="W273" s="83"/>
      <c r="X273" s="83"/>
      <c r="Y273" s="83"/>
      <c r="Z273" s="83"/>
      <c r="AA273" s="83"/>
      <c r="AC273">
        <f t="shared" si="4"/>
        <v>0</v>
      </c>
    </row>
    <row r="274" spans="1:29" x14ac:dyDescent="0.25">
      <c r="A274">
        <v>21</v>
      </c>
      <c r="B274">
        <v>269</v>
      </c>
      <c r="C274" s="83"/>
      <c r="D274" s="83"/>
      <c r="E274" s="83"/>
      <c r="F274" s="83"/>
      <c r="G274" s="83"/>
      <c r="H274" s="83"/>
      <c r="I274" s="83"/>
      <c r="J274" s="83"/>
      <c r="K274" s="83"/>
      <c r="L274" s="83"/>
      <c r="M274" s="83"/>
      <c r="N274" s="83"/>
      <c r="P274" s="83"/>
      <c r="Q274" s="83"/>
      <c r="R274" s="83"/>
      <c r="S274" s="83"/>
      <c r="T274" s="83"/>
      <c r="U274" s="83"/>
      <c r="V274" s="83"/>
      <c r="W274" s="83"/>
      <c r="X274" s="83"/>
      <c r="Y274" s="83"/>
      <c r="Z274" s="83"/>
      <c r="AA274" s="83"/>
      <c r="AC274">
        <f t="shared" si="4"/>
        <v>0</v>
      </c>
    </row>
    <row r="275" spans="1:29" x14ac:dyDescent="0.25">
      <c r="A275">
        <v>22</v>
      </c>
      <c r="B275">
        <v>270</v>
      </c>
      <c r="C275" s="83"/>
      <c r="D275" s="83"/>
      <c r="E275" s="83"/>
      <c r="F275" s="83"/>
      <c r="G275" s="83"/>
      <c r="H275" s="83"/>
      <c r="I275" s="83"/>
      <c r="J275" s="83"/>
      <c r="K275" s="83"/>
      <c r="L275" s="83"/>
      <c r="M275" s="83"/>
      <c r="N275" s="83"/>
      <c r="P275" s="83"/>
      <c r="Q275" s="83"/>
      <c r="R275" s="83"/>
      <c r="S275" s="83"/>
      <c r="T275" s="83"/>
      <c r="U275" s="83"/>
      <c r="V275" s="83"/>
      <c r="W275" s="83"/>
      <c r="X275" s="83"/>
      <c r="Y275" s="83"/>
      <c r="Z275" s="83"/>
      <c r="AA275" s="83"/>
      <c r="AC275">
        <f t="shared" si="4"/>
        <v>0</v>
      </c>
    </row>
    <row r="276" spans="1:29" x14ac:dyDescent="0.25">
      <c r="A276">
        <v>22</v>
      </c>
      <c r="B276">
        <v>271</v>
      </c>
      <c r="C276" s="83"/>
      <c r="D276" s="83"/>
      <c r="E276" s="83"/>
      <c r="F276" s="83"/>
      <c r="G276" s="83"/>
      <c r="H276" s="83"/>
      <c r="I276" s="83"/>
      <c r="J276" s="83"/>
      <c r="K276" s="83"/>
      <c r="L276" s="83"/>
      <c r="M276" s="83"/>
      <c r="N276" s="83"/>
      <c r="P276" s="83"/>
      <c r="Q276" s="83"/>
      <c r="R276" s="83"/>
      <c r="S276" s="83"/>
      <c r="T276" s="83"/>
      <c r="U276" s="83"/>
      <c r="V276" s="83"/>
      <c r="W276" s="83"/>
      <c r="X276" s="83"/>
      <c r="Y276" s="83"/>
      <c r="Z276" s="83"/>
      <c r="AA276" s="83"/>
      <c r="AC276">
        <f t="shared" si="4"/>
        <v>0</v>
      </c>
    </row>
    <row r="277" spans="1:29" x14ac:dyDescent="0.25">
      <c r="A277">
        <v>22</v>
      </c>
      <c r="B277">
        <v>272</v>
      </c>
      <c r="C277" s="83"/>
      <c r="D277" s="83"/>
      <c r="E277" s="83"/>
      <c r="F277" s="83"/>
      <c r="G277" s="83"/>
      <c r="H277" s="83"/>
      <c r="I277" s="83"/>
      <c r="J277" s="83"/>
      <c r="K277" s="83"/>
      <c r="L277" s="83"/>
      <c r="M277" s="83"/>
      <c r="N277" s="83"/>
      <c r="P277" s="83"/>
      <c r="Q277" s="83"/>
      <c r="R277" s="83"/>
      <c r="S277" s="83"/>
      <c r="T277" s="83"/>
      <c r="U277" s="83"/>
      <c r="V277" s="83"/>
      <c r="W277" s="83"/>
      <c r="X277" s="83"/>
      <c r="Y277" s="83"/>
      <c r="Z277" s="83"/>
      <c r="AA277" s="83"/>
      <c r="AC277">
        <f t="shared" si="4"/>
        <v>0</v>
      </c>
    </row>
    <row r="278" spans="1:29" x14ac:dyDescent="0.25">
      <c r="A278">
        <v>22</v>
      </c>
      <c r="B278">
        <v>273</v>
      </c>
      <c r="C278" s="83"/>
      <c r="D278" s="83"/>
      <c r="E278" s="83"/>
      <c r="F278" s="83"/>
      <c r="G278" s="83"/>
      <c r="H278" s="83"/>
      <c r="I278" s="83"/>
      <c r="J278" s="83"/>
      <c r="K278" s="83"/>
      <c r="L278" s="83"/>
      <c r="M278" s="83"/>
      <c r="N278" s="83"/>
      <c r="P278" s="83"/>
      <c r="Q278" s="83"/>
      <c r="R278" s="83"/>
      <c r="S278" s="83"/>
      <c r="T278" s="83"/>
      <c r="U278" s="83"/>
      <c r="V278" s="83"/>
      <c r="W278" s="83"/>
      <c r="X278" s="83"/>
      <c r="Y278" s="83"/>
      <c r="Z278" s="83"/>
      <c r="AA278" s="83"/>
      <c r="AC278">
        <f t="shared" si="4"/>
        <v>0</v>
      </c>
    </row>
    <row r="279" spans="1:29" x14ac:dyDescent="0.25">
      <c r="A279">
        <v>22</v>
      </c>
      <c r="B279">
        <v>274</v>
      </c>
      <c r="C279" s="83"/>
      <c r="D279" s="83"/>
      <c r="E279" s="83"/>
      <c r="F279" s="83"/>
      <c r="G279" s="83"/>
      <c r="H279" s="83"/>
      <c r="I279" s="83"/>
      <c r="J279" s="83"/>
      <c r="K279" s="83"/>
      <c r="L279" s="83"/>
      <c r="M279" s="83"/>
      <c r="N279" s="83"/>
      <c r="P279" s="83"/>
      <c r="Q279" s="83"/>
      <c r="R279" s="83"/>
      <c r="S279" s="83"/>
      <c r="T279" s="83"/>
      <c r="U279" s="83"/>
      <c r="V279" s="83"/>
      <c r="W279" s="83"/>
      <c r="X279" s="83"/>
      <c r="Y279" s="83"/>
      <c r="Z279" s="83"/>
      <c r="AA279" s="83"/>
      <c r="AC279">
        <f t="shared" si="4"/>
        <v>0</v>
      </c>
    </row>
    <row r="280" spans="1:29" x14ac:dyDescent="0.25">
      <c r="A280">
        <v>22</v>
      </c>
      <c r="B280">
        <v>275</v>
      </c>
      <c r="C280" s="83"/>
      <c r="D280" s="83"/>
      <c r="E280" s="83"/>
      <c r="F280" s="83"/>
      <c r="G280" s="83"/>
      <c r="H280" s="83"/>
      <c r="I280" s="83"/>
      <c r="J280" s="83"/>
      <c r="K280" s="83"/>
      <c r="L280" s="83"/>
      <c r="M280" s="83"/>
      <c r="N280" s="83"/>
      <c r="P280" s="83"/>
      <c r="Q280" s="83"/>
      <c r="R280" s="83"/>
      <c r="S280" s="83"/>
      <c r="T280" s="83"/>
      <c r="U280" s="83"/>
      <c r="V280" s="83"/>
      <c r="W280" s="83"/>
      <c r="X280" s="83"/>
      <c r="Y280" s="83"/>
      <c r="Z280" s="83"/>
      <c r="AA280" s="83"/>
      <c r="AC280">
        <f t="shared" si="4"/>
        <v>0</v>
      </c>
    </row>
    <row r="281" spans="1:29" x14ac:dyDescent="0.25">
      <c r="A281">
        <v>22</v>
      </c>
      <c r="B281">
        <v>276</v>
      </c>
      <c r="C281" s="83"/>
      <c r="D281" s="83"/>
      <c r="E281" s="83"/>
      <c r="F281" s="83"/>
      <c r="G281" s="83"/>
      <c r="H281" s="83"/>
      <c r="I281" s="83"/>
      <c r="J281" s="83"/>
      <c r="K281" s="83"/>
      <c r="L281" s="83"/>
      <c r="M281" s="83"/>
      <c r="N281" s="83"/>
      <c r="P281" s="83"/>
      <c r="Q281" s="83"/>
      <c r="R281" s="83"/>
      <c r="S281" s="83"/>
      <c r="T281" s="83"/>
      <c r="U281" s="83"/>
      <c r="V281" s="83"/>
      <c r="W281" s="83"/>
      <c r="X281" s="83"/>
      <c r="Y281" s="83"/>
      <c r="Z281" s="83"/>
      <c r="AA281" s="83"/>
      <c r="AC281">
        <f t="shared" si="4"/>
        <v>0</v>
      </c>
    </row>
    <row r="282" spans="1:29" x14ac:dyDescent="0.25">
      <c r="A282">
        <v>22</v>
      </c>
      <c r="B282">
        <v>277</v>
      </c>
      <c r="C282" s="83"/>
      <c r="D282" s="83"/>
      <c r="E282" s="83"/>
      <c r="F282" s="83"/>
      <c r="G282" s="83"/>
      <c r="H282" s="83"/>
      <c r="I282" s="83"/>
      <c r="J282" s="83"/>
      <c r="K282" s="83"/>
      <c r="L282" s="83"/>
      <c r="M282" s="83"/>
      <c r="N282" s="83"/>
      <c r="P282" s="83"/>
      <c r="Q282" s="83"/>
      <c r="R282" s="83"/>
      <c r="S282" s="83"/>
      <c r="T282" s="83"/>
      <c r="U282" s="83"/>
      <c r="V282" s="83"/>
      <c r="W282" s="83"/>
      <c r="X282" s="83"/>
      <c r="Y282" s="83"/>
      <c r="Z282" s="83"/>
      <c r="AA282" s="83"/>
      <c r="AC282">
        <f t="shared" si="4"/>
        <v>0</v>
      </c>
    </row>
    <row r="283" spans="1:29" x14ac:dyDescent="0.25">
      <c r="A283">
        <v>22</v>
      </c>
      <c r="B283">
        <v>278</v>
      </c>
      <c r="C283" s="83"/>
      <c r="D283" s="83"/>
      <c r="E283" s="83"/>
      <c r="F283" s="83"/>
      <c r="G283" s="83"/>
      <c r="H283" s="83"/>
      <c r="I283" s="83"/>
      <c r="J283" s="83"/>
      <c r="K283" s="83"/>
      <c r="L283" s="83"/>
      <c r="M283" s="83"/>
      <c r="N283" s="83"/>
      <c r="P283" s="83"/>
      <c r="Q283" s="83"/>
      <c r="R283" s="83"/>
      <c r="S283" s="83"/>
      <c r="T283" s="83"/>
      <c r="U283" s="83"/>
      <c r="V283" s="83"/>
      <c r="W283" s="83"/>
      <c r="X283" s="83"/>
      <c r="Y283" s="83"/>
      <c r="Z283" s="83"/>
      <c r="AA283" s="83"/>
      <c r="AC283">
        <f t="shared" si="4"/>
        <v>0</v>
      </c>
    </row>
    <row r="284" spans="1:29" x14ac:dyDescent="0.25">
      <c r="A284">
        <v>22</v>
      </c>
      <c r="B284">
        <v>279</v>
      </c>
      <c r="C284" s="83"/>
      <c r="D284" s="83"/>
      <c r="E284" s="83"/>
      <c r="F284" s="83"/>
      <c r="G284" s="83"/>
      <c r="H284" s="83"/>
      <c r="I284" s="83"/>
      <c r="J284" s="83"/>
      <c r="K284" s="83"/>
      <c r="L284" s="83"/>
      <c r="M284" s="83"/>
      <c r="N284" s="83"/>
      <c r="P284" s="83"/>
      <c r="Q284" s="83"/>
      <c r="R284" s="83"/>
      <c r="S284" s="83"/>
      <c r="T284" s="83"/>
      <c r="U284" s="83"/>
      <c r="V284" s="83"/>
      <c r="W284" s="83"/>
      <c r="X284" s="83"/>
      <c r="Y284" s="83"/>
      <c r="Z284" s="83"/>
      <c r="AA284" s="83"/>
      <c r="AC284">
        <f t="shared" si="4"/>
        <v>0</v>
      </c>
    </row>
    <row r="285" spans="1:29" x14ac:dyDescent="0.25">
      <c r="A285">
        <v>22</v>
      </c>
      <c r="B285">
        <v>280</v>
      </c>
      <c r="C285" s="83"/>
      <c r="D285" s="83"/>
      <c r="E285" s="83"/>
      <c r="F285" s="83"/>
      <c r="G285" s="83"/>
      <c r="H285" s="83"/>
      <c r="I285" s="83"/>
      <c r="J285" s="83"/>
      <c r="K285" s="83"/>
      <c r="L285" s="83"/>
      <c r="M285" s="83"/>
      <c r="N285" s="83"/>
      <c r="P285" s="83"/>
      <c r="Q285" s="83"/>
      <c r="R285" s="83"/>
      <c r="S285" s="83"/>
      <c r="T285" s="83"/>
      <c r="U285" s="83"/>
      <c r="V285" s="83"/>
      <c r="W285" s="83"/>
      <c r="X285" s="83"/>
      <c r="Y285" s="83"/>
      <c r="Z285" s="83"/>
      <c r="AA285" s="83"/>
      <c r="AC285">
        <f t="shared" si="4"/>
        <v>0</v>
      </c>
    </row>
    <row r="286" spans="1:29" x14ac:dyDescent="0.25">
      <c r="A286">
        <v>22</v>
      </c>
      <c r="B286">
        <v>281</v>
      </c>
      <c r="C286" s="83"/>
      <c r="D286" s="83"/>
      <c r="E286" s="83"/>
      <c r="F286" s="83"/>
      <c r="G286" s="83"/>
      <c r="H286" s="83"/>
      <c r="I286" s="83"/>
      <c r="J286" s="83"/>
      <c r="K286" s="83"/>
      <c r="L286" s="83"/>
      <c r="M286" s="83"/>
      <c r="N286" s="83"/>
      <c r="P286" s="83"/>
      <c r="Q286" s="83"/>
      <c r="R286" s="83"/>
      <c r="S286" s="83"/>
      <c r="T286" s="83"/>
      <c r="U286" s="83"/>
      <c r="V286" s="83"/>
      <c r="W286" s="83"/>
      <c r="X286" s="83"/>
      <c r="Y286" s="83"/>
      <c r="Z286" s="83"/>
      <c r="AA286" s="83"/>
      <c r="AC286">
        <f t="shared" si="4"/>
        <v>0</v>
      </c>
    </row>
    <row r="287" spans="1:29" x14ac:dyDescent="0.25">
      <c r="A287">
        <v>22</v>
      </c>
      <c r="B287">
        <v>282</v>
      </c>
      <c r="C287" s="83"/>
      <c r="D287" s="83"/>
      <c r="E287" s="83"/>
      <c r="F287" s="83"/>
      <c r="G287" s="83"/>
      <c r="H287" s="83"/>
      <c r="I287" s="83"/>
      <c r="J287" s="83"/>
      <c r="K287" s="83"/>
      <c r="L287" s="83"/>
      <c r="M287" s="83"/>
      <c r="N287" s="83"/>
      <c r="P287" s="83"/>
      <c r="Q287" s="83"/>
      <c r="R287" s="83"/>
      <c r="S287" s="83"/>
      <c r="T287" s="83"/>
      <c r="U287" s="83"/>
      <c r="V287" s="83"/>
      <c r="W287" s="83"/>
      <c r="X287" s="83"/>
      <c r="Y287" s="83"/>
      <c r="Z287" s="83"/>
      <c r="AA287" s="83"/>
      <c r="AC287">
        <f t="shared" si="4"/>
        <v>0</v>
      </c>
    </row>
    <row r="288" spans="1:29" x14ac:dyDescent="0.25">
      <c r="A288">
        <v>22</v>
      </c>
      <c r="B288">
        <v>283</v>
      </c>
      <c r="C288" s="83"/>
      <c r="D288" s="83"/>
      <c r="E288" s="83"/>
      <c r="F288" s="83"/>
      <c r="G288" s="83"/>
      <c r="H288" s="83"/>
      <c r="I288" s="83"/>
      <c r="J288" s="83"/>
      <c r="K288" s="83"/>
      <c r="L288" s="83"/>
      <c r="M288" s="83"/>
      <c r="N288" s="83"/>
      <c r="P288" s="83"/>
      <c r="Q288" s="83"/>
      <c r="R288" s="83"/>
      <c r="S288" s="83"/>
      <c r="T288" s="83"/>
      <c r="U288" s="83"/>
      <c r="V288" s="83"/>
      <c r="W288" s="83"/>
      <c r="X288" s="83"/>
      <c r="Y288" s="83"/>
      <c r="Z288" s="83"/>
      <c r="AA288" s="83"/>
      <c r="AC288">
        <f t="shared" si="4"/>
        <v>0</v>
      </c>
    </row>
    <row r="289" spans="1:29" x14ac:dyDescent="0.25">
      <c r="A289">
        <v>23</v>
      </c>
      <c r="B289">
        <v>284</v>
      </c>
      <c r="C289" s="83">
        <f>LEN('23'!E9)</f>
        <v>0</v>
      </c>
      <c r="D289" s="83"/>
      <c r="E289" s="83"/>
      <c r="F289" s="83"/>
      <c r="G289" s="83"/>
      <c r="H289" s="83"/>
      <c r="I289" s="83"/>
      <c r="J289" s="83"/>
      <c r="K289" s="83"/>
      <c r="L289" s="83"/>
      <c r="M289" s="83"/>
      <c r="N289" s="83"/>
      <c r="P289" s="83">
        <v>32</v>
      </c>
      <c r="Q289" s="83"/>
      <c r="R289" s="83"/>
      <c r="S289" s="83"/>
      <c r="T289" s="83"/>
      <c r="U289" s="83"/>
      <c r="V289" s="83"/>
      <c r="W289" s="83"/>
      <c r="X289" s="83"/>
      <c r="Y289" s="83"/>
      <c r="Z289" s="83"/>
      <c r="AA289" s="83"/>
      <c r="AC289">
        <f t="shared" si="4"/>
        <v>0</v>
      </c>
    </row>
    <row r="290" spans="1:29" x14ac:dyDescent="0.25">
      <c r="A290">
        <v>23</v>
      </c>
      <c r="B290">
        <v>285</v>
      </c>
      <c r="C290" s="83">
        <f>LEN('23'!E10)</f>
        <v>0</v>
      </c>
      <c r="D290" s="83"/>
      <c r="E290" s="83"/>
      <c r="F290" s="83"/>
      <c r="G290" s="83"/>
      <c r="H290" s="83"/>
      <c r="I290" s="83"/>
      <c r="J290" s="83"/>
      <c r="K290" s="83"/>
      <c r="L290" s="83"/>
      <c r="M290" s="83"/>
      <c r="N290" s="83"/>
      <c r="P290" s="83">
        <v>32</v>
      </c>
      <c r="Q290" s="83"/>
      <c r="R290" s="83"/>
      <c r="S290" s="83"/>
      <c r="T290" s="83"/>
      <c r="U290" s="83"/>
      <c r="V290" s="83"/>
      <c r="W290" s="83"/>
      <c r="X290" s="83"/>
      <c r="Y290" s="83"/>
      <c r="Z290" s="83"/>
      <c r="AA290" s="83"/>
      <c r="AC290">
        <f t="shared" si="4"/>
        <v>0</v>
      </c>
    </row>
    <row r="291" spans="1:29" x14ac:dyDescent="0.25">
      <c r="A291">
        <v>23</v>
      </c>
      <c r="B291">
        <v>286</v>
      </c>
      <c r="C291" s="83">
        <f>LEN('23'!E11)</f>
        <v>0</v>
      </c>
      <c r="D291" s="83"/>
      <c r="E291" s="83"/>
      <c r="F291" s="83"/>
      <c r="G291" s="83"/>
      <c r="H291" s="83"/>
      <c r="I291" s="83"/>
      <c r="J291" s="83"/>
      <c r="K291" s="83"/>
      <c r="L291" s="83"/>
      <c r="M291" s="83"/>
      <c r="N291" s="83"/>
      <c r="P291" s="83">
        <v>32</v>
      </c>
      <c r="Q291" s="83"/>
      <c r="R291" s="83"/>
      <c r="S291" s="83"/>
      <c r="T291" s="83"/>
      <c r="U291" s="83"/>
      <c r="V291" s="83"/>
      <c r="W291" s="83"/>
      <c r="X291" s="83"/>
      <c r="Y291" s="83"/>
      <c r="Z291" s="83"/>
      <c r="AA291" s="83"/>
      <c r="AC291">
        <f t="shared" si="4"/>
        <v>0</v>
      </c>
    </row>
    <row r="292" spans="1:29" x14ac:dyDescent="0.25">
      <c r="A292">
        <v>23</v>
      </c>
      <c r="B292">
        <v>287</v>
      </c>
      <c r="C292" s="83">
        <f>LEN('23'!B13)</f>
        <v>0</v>
      </c>
      <c r="D292" s="83"/>
      <c r="E292" s="83"/>
      <c r="F292" s="83"/>
      <c r="G292" s="83"/>
      <c r="H292" s="83"/>
      <c r="I292" s="83"/>
      <c r="J292" s="83"/>
      <c r="K292" s="83"/>
      <c r="L292" s="83"/>
      <c r="M292" s="83"/>
      <c r="N292" s="83"/>
      <c r="P292" s="83">
        <v>200</v>
      </c>
      <c r="Q292" s="83"/>
      <c r="R292" s="83"/>
      <c r="S292" s="83"/>
      <c r="T292" s="83"/>
      <c r="U292" s="83"/>
      <c r="V292" s="83"/>
      <c r="W292" s="83"/>
      <c r="X292" s="83"/>
      <c r="Y292" s="83"/>
      <c r="Z292" s="83"/>
      <c r="AA292" s="83"/>
      <c r="AC292">
        <f t="shared" si="4"/>
        <v>0</v>
      </c>
    </row>
    <row r="293" spans="1:29" x14ac:dyDescent="0.25">
      <c r="A293">
        <v>23</v>
      </c>
      <c r="B293">
        <v>288</v>
      </c>
      <c r="C293" s="83"/>
      <c r="D293" s="83"/>
      <c r="E293" s="83"/>
      <c r="F293" s="83"/>
      <c r="G293" s="83"/>
      <c r="H293" s="83"/>
      <c r="I293" s="83"/>
      <c r="J293" s="83"/>
      <c r="K293" s="83"/>
      <c r="L293" s="83"/>
      <c r="M293" s="83"/>
      <c r="N293" s="83"/>
      <c r="P293" s="83"/>
      <c r="Q293" s="83"/>
      <c r="R293" s="83"/>
      <c r="S293" s="83"/>
      <c r="T293" s="83"/>
      <c r="U293" s="83"/>
      <c r="V293" s="83"/>
      <c r="W293" s="83"/>
      <c r="X293" s="83"/>
      <c r="Y293" s="83"/>
      <c r="Z293" s="83"/>
      <c r="AA293" s="83"/>
      <c r="AC293">
        <f t="shared" si="4"/>
        <v>0</v>
      </c>
    </row>
    <row r="294" spans="1:29" x14ac:dyDescent="0.25">
      <c r="A294">
        <v>23</v>
      </c>
      <c r="B294">
        <v>289</v>
      </c>
      <c r="C294" s="83"/>
      <c r="D294" s="83"/>
      <c r="E294" s="83"/>
      <c r="F294" s="83"/>
      <c r="G294" s="83"/>
      <c r="H294" s="83"/>
      <c r="I294" s="83"/>
      <c r="J294" s="83"/>
      <c r="K294" s="83"/>
      <c r="L294" s="83"/>
      <c r="M294" s="83"/>
      <c r="N294" s="83"/>
      <c r="P294" s="83"/>
      <c r="Q294" s="83"/>
      <c r="R294" s="83"/>
      <c r="S294" s="83"/>
      <c r="T294" s="83"/>
      <c r="U294" s="83"/>
      <c r="V294" s="83"/>
      <c r="W294" s="83"/>
      <c r="X294" s="83"/>
      <c r="Y294" s="83"/>
      <c r="Z294" s="83"/>
      <c r="AA294" s="83"/>
      <c r="AC294">
        <f t="shared" si="4"/>
        <v>0</v>
      </c>
    </row>
    <row r="295" spans="1:29" x14ac:dyDescent="0.25">
      <c r="A295">
        <v>24</v>
      </c>
      <c r="B295">
        <v>290</v>
      </c>
      <c r="C295" s="83"/>
      <c r="D295" s="83"/>
      <c r="E295" s="83"/>
      <c r="F295" s="83"/>
      <c r="G295" s="83"/>
      <c r="H295" s="83"/>
      <c r="I295" s="83"/>
      <c r="J295" s="83"/>
      <c r="K295" s="83"/>
      <c r="L295" s="83"/>
      <c r="M295" s="83"/>
      <c r="N295" s="83"/>
      <c r="P295" s="83"/>
      <c r="Q295" s="83"/>
      <c r="R295" s="83"/>
      <c r="S295" s="83"/>
      <c r="T295" s="83"/>
      <c r="U295" s="83"/>
      <c r="V295" s="83"/>
      <c r="W295" s="83"/>
      <c r="X295" s="83"/>
      <c r="Y295" s="83"/>
      <c r="Z295" s="83"/>
      <c r="AA295" s="83"/>
      <c r="AC295">
        <f t="shared" si="4"/>
        <v>0</v>
      </c>
    </row>
    <row r="296" spans="1:29" x14ac:dyDescent="0.25">
      <c r="A296">
        <v>24</v>
      </c>
      <c r="B296">
        <v>291</v>
      </c>
      <c r="C296" s="83"/>
      <c r="D296" s="83"/>
      <c r="E296" s="83"/>
      <c r="F296" s="83"/>
      <c r="G296" s="83"/>
      <c r="H296" s="83"/>
      <c r="I296" s="83"/>
      <c r="J296" s="83"/>
      <c r="K296" s="83"/>
      <c r="L296" s="83"/>
      <c r="M296" s="83"/>
      <c r="N296" s="83"/>
      <c r="P296" s="83"/>
      <c r="Q296" s="83"/>
      <c r="R296" s="83"/>
      <c r="S296" s="83"/>
      <c r="T296" s="83"/>
      <c r="U296" s="83"/>
      <c r="V296" s="83"/>
      <c r="W296" s="83"/>
      <c r="X296" s="83"/>
      <c r="Y296" s="83"/>
      <c r="Z296" s="83"/>
      <c r="AA296" s="83"/>
      <c r="AC296">
        <f t="shared" si="4"/>
        <v>0</v>
      </c>
    </row>
    <row r="297" spans="1:29" x14ac:dyDescent="0.25">
      <c r="A297">
        <v>24</v>
      </c>
      <c r="B297">
        <v>292</v>
      </c>
      <c r="C297" s="83"/>
      <c r="D297" s="83"/>
      <c r="E297" s="83"/>
      <c r="F297" s="83"/>
      <c r="G297" s="83"/>
      <c r="H297" s="83"/>
      <c r="I297" s="83"/>
      <c r="J297" s="83"/>
      <c r="K297" s="83"/>
      <c r="L297" s="83"/>
      <c r="M297" s="83"/>
      <c r="N297" s="83"/>
      <c r="P297" s="83"/>
      <c r="Q297" s="83"/>
      <c r="R297" s="83"/>
      <c r="S297" s="83"/>
      <c r="T297" s="83"/>
      <c r="U297" s="83"/>
      <c r="V297" s="83"/>
      <c r="W297" s="83"/>
      <c r="X297" s="83"/>
      <c r="Y297" s="83"/>
      <c r="Z297" s="83"/>
      <c r="AA297" s="83"/>
      <c r="AC297">
        <f t="shared" si="4"/>
        <v>0</v>
      </c>
    </row>
    <row r="298" spans="1:29" x14ac:dyDescent="0.25">
      <c r="A298">
        <v>24</v>
      </c>
      <c r="B298">
        <v>293</v>
      </c>
      <c r="C298" s="83"/>
      <c r="D298" s="83"/>
      <c r="E298" s="83"/>
      <c r="F298" s="83"/>
      <c r="G298" s="83"/>
      <c r="H298" s="83"/>
      <c r="I298" s="83"/>
      <c r="J298" s="83"/>
      <c r="K298" s="83"/>
      <c r="L298" s="83"/>
      <c r="M298" s="83"/>
      <c r="N298" s="83"/>
      <c r="P298" s="83"/>
      <c r="Q298" s="83"/>
      <c r="R298" s="83"/>
      <c r="S298" s="83"/>
      <c r="T298" s="83"/>
      <c r="U298" s="83"/>
      <c r="V298" s="83"/>
      <c r="W298" s="83"/>
      <c r="X298" s="83"/>
      <c r="Y298" s="83"/>
      <c r="Z298" s="83"/>
      <c r="AA298" s="83"/>
      <c r="AC298">
        <f t="shared" ref="AC298:AC361" si="5">IF(OR(C298&gt;P298,D298&gt;Q298,E298&gt;R298),1,0)</f>
        <v>0</v>
      </c>
    </row>
    <row r="299" spans="1:29" x14ac:dyDescent="0.25">
      <c r="A299">
        <v>24</v>
      </c>
      <c r="B299">
        <v>294</v>
      </c>
      <c r="C299" s="83">
        <f>LEN('24'!C22)</f>
        <v>0</v>
      </c>
      <c r="D299" s="83"/>
      <c r="E299" s="83"/>
      <c r="F299" s="83"/>
      <c r="G299" s="83"/>
      <c r="H299" s="83"/>
      <c r="I299" s="83"/>
      <c r="J299" s="83"/>
      <c r="K299" s="83"/>
      <c r="L299" s="83"/>
      <c r="M299" s="83"/>
      <c r="N299" s="83"/>
      <c r="P299" s="83">
        <v>80</v>
      </c>
      <c r="Q299" s="83"/>
      <c r="R299" s="83"/>
      <c r="S299" s="83"/>
      <c r="T299" s="83"/>
      <c r="U299" s="83"/>
      <c r="V299" s="83"/>
      <c r="W299" s="83"/>
      <c r="X299" s="83"/>
      <c r="Y299" s="83"/>
      <c r="Z299" s="83"/>
      <c r="AA299" s="83"/>
      <c r="AC299">
        <f t="shared" si="5"/>
        <v>0</v>
      </c>
    </row>
    <row r="300" spans="1:29" x14ac:dyDescent="0.25">
      <c r="A300">
        <v>24</v>
      </c>
      <c r="B300">
        <v>295</v>
      </c>
      <c r="C300" s="83">
        <f>LEN('24'!B24)</f>
        <v>0</v>
      </c>
      <c r="D300" s="83"/>
      <c r="E300" s="83"/>
      <c r="F300" s="83"/>
      <c r="G300" s="83"/>
      <c r="H300" s="83"/>
      <c r="I300" s="83"/>
      <c r="J300" s="83"/>
      <c r="K300" s="83"/>
      <c r="L300" s="83"/>
      <c r="M300" s="83"/>
      <c r="N300" s="83"/>
      <c r="P300" s="83">
        <v>210</v>
      </c>
      <c r="Q300" s="83"/>
      <c r="R300" s="83"/>
      <c r="S300" s="83"/>
      <c r="T300" s="83"/>
      <c r="U300" s="83"/>
      <c r="V300" s="83"/>
      <c r="W300" s="83"/>
      <c r="X300" s="83"/>
      <c r="Y300" s="83"/>
      <c r="Z300" s="83"/>
      <c r="AA300" s="83"/>
      <c r="AC300">
        <f t="shared" si="5"/>
        <v>0</v>
      </c>
    </row>
    <row r="301" spans="1:29" x14ac:dyDescent="0.25">
      <c r="A301">
        <v>24</v>
      </c>
      <c r="B301">
        <v>296</v>
      </c>
      <c r="C301" s="83"/>
      <c r="D301" s="83"/>
      <c r="E301" s="83"/>
      <c r="F301" s="83"/>
      <c r="G301" s="83"/>
      <c r="H301" s="83"/>
      <c r="I301" s="83"/>
      <c r="J301" s="83"/>
      <c r="K301" s="83"/>
      <c r="L301" s="83"/>
      <c r="M301" s="83"/>
      <c r="N301" s="83"/>
      <c r="P301" s="83"/>
      <c r="Q301" s="83"/>
      <c r="R301" s="83"/>
      <c r="S301" s="83"/>
      <c r="T301" s="83"/>
      <c r="U301" s="83"/>
      <c r="V301" s="83"/>
      <c r="W301" s="83"/>
      <c r="X301" s="83"/>
      <c r="Y301" s="83"/>
      <c r="Z301" s="83"/>
      <c r="AA301" s="83"/>
      <c r="AC301">
        <f t="shared" si="5"/>
        <v>0</v>
      </c>
    </row>
    <row r="302" spans="1:29" x14ac:dyDescent="0.25">
      <c r="A302">
        <v>25</v>
      </c>
      <c r="B302">
        <v>297</v>
      </c>
      <c r="C302" s="83"/>
      <c r="D302" s="83"/>
      <c r="E302" s="83"/>
      <c r="F302" s="83"/>
      <c r="G302" s="83"/>
      <c r="H302" s="83"/>
      <c r="I302" s="83"/>
      <c r="J302" s="83"/>
      <c r="K302" s="83"/>
      <c r="L302" s="83"/>
      <c r="M302" s="83"/>
      <c r="N302" s="83"/>
      <c r="P302" s="83"/>
      <c r="Q302" s="83"/>
      <c r="R302" s="83"/>
      <c r="S302" s="83"/>
      <c r="T302" s="83"/>
      <c r="U302" s="83"/>
      <c r="V302" s="83"/>
      <c r="W302" s="83"/>
      <c r="X302" s="83"/>
      <c r="Y302" s="83"/>
      <c r="Z302" s="83"/>
      <c r="AA302" s="83"/>
      <c r="AC302">
        <f t="shared" si="5"/>
        <v>0</v>
      </c>
    </row>
    <row r="303" spans="1:29" x14ac:dyDescent="0.25">
      <c r="A303">
        <v>25</v>
      </c>
      <c r="B303">
        <v>298</v>
      </c>
      <c r="C303" s="83"/>
      <c r="D303" s="83"/>
      <c r="E303" s="83"/>
      <c r="F303" s="83"/>
      <c r="G303" s="83"/>
      <c r="H303" s="83"/>
      <c r="I303" s="83"/>
      <c r="J303" s="83"/>
      <c r="K303" s="83"/>
      <c r="L303" s="83"/>
      <c r="M303" s="83"/>
      <c r="N303" s="83"/>
      <c r="P303" s="83"/>
      <c r="Q303" s="83"/>
      <c r="R303" s="83"/>
      <c r="S303" s="83"/>
      <c r="T303" s="83"/>
      <c r="U303" s="83"/>
      <c r="V303" s="83"/>
      <c r="W303" s="83"/>
      <c r="X303" s="83"/>
      <c r="Y303" s="83"/>
      <c r="Z303" s="83"/>
      <c r="AA303" s="83"/>
      <c r="AC303">
        <f t="shared" si="5"/>
        <v>0</v>
      </c>
    </row>
    <row r="304" spans="1:29" x14ac:dyDescent="0.25">
      <c r="A304">
        <v>25</v>
      </c>
      <c r="B304">
        <v>299</v>
      </c>
      <c r="C304" s="83"/>
      <c r="D304" s="83"/>
      <c r="E304" s="83"/>
      <c r="F304" s="83"/>
      <c r="G304" s="83"/>
      <c r="H304" s="83"/>
      <c r="I304" s="83"/>
      <c r="J304" s="83"/>
      <c r="K304" s="83"/>
      <c r="L304" s="83"/>
      <c r="M304" s="83"/>
      <c r="N304" s="83"/>
      <c r="P304" s="83"/>
      <c r="Q304" s="83"/>
      <c r="R304" s="83"/>
      <c r="S304" s="83"/>
      <c r="T304" s="83"/>
      <c r="U304" s="83"/>
      <c r="V304" s="83"/>
      <c r="W304" s="83"/>
      <c r="X304" s="83"/>
      <c r="Y304" s="83"/>
      <c r="Z304" s="83"/>
      <c r="AA304" s="83"/>
      <c r="AC304">
        <f t="shared" si="5"/>
        <v>0</v>
      </c>
    </row>
    <row r="305" spans="1:29" x14ac:dyDescent="0.25">
      <c r="A305">
        <v>26</v>
      </c>
      <c r="B305">
        <v>300</v>
      </c>
      <c r="C305" s="83"/>
      <c r="D305" s="83"/>
      <c r="E305" s="83"/>
      <c r="F305" s="83"/>
      <c r="G305" s="83"/>
      <c r="H305" s="83"/>
      <c r="I305" s="83"/>
      <c r="J305" s="83"/>
      <c r="K305" s="83"/>
      <c r="L305" s="83"/>
      <c r="M305" s="83"/>
      <c r="N305" s="83"/>
      <c r="P305" s="83"/>
      <c r="Q305" s="83"/>
      <c r="R305" s="83"/>
      <c r="S305" s="83"/>
      <c r="T305" s="83"/>
      <c r="U305" s="83"/>
      <c r="V305" s="83"/>
      <c r="W305" s="83"/>
      <c r="X305" s="83"/>
      <c r="Y305" s="83"/>
      <c r="Z305" s="83"/>
      <c r="AA305" s="83"/>
      <c r="AC305">
        <f t="shared" si="5"/>
        <v>0</v>
      </c>
    </row>
    <row r="306" spans="1:29" x14ac:dyDescent="0.25">
      <c r="A306">
        <v>26</v>
      </c>
      <c r="B306">
        <v>301</v>
      </c>
      <c r="C306" s="83"/>
      <c r="D306" s="83"/>
      <c r="E306" s="83"/>
      <c r="F306" s="83"/>
      <c r="G306" s="83"/>
      <c r="H306" s="83"/>
      <c r="I306" s="83"/>
      <c r="J306" s="83"/>
      <c r="K306" s="83"/>
      <c r="L306" s="83"/>
      <c r="M306" s="83"/>
      <c r="N306" s="83"/>
      <c r="P306" s="83"/>
      <c r="Q306" s="83"/>
      <c r="R306" s="83"/>
      <c r="S306" s="83"/>
      <c r="T306" s="83"/>
      <c r="U306" s="83"/>
      <c r="V306" s="83"/>
      <c r="W306" s="83"/>
      <c r="X306" s="83"/>
      <c r="Y306" s="83"/>
      <c r="Z306" s="83"/>
      <c r="AA306" s="83"/>
      <c r="AC306">
        <f t="shared" si="5"/>
        <v>0</v>
      </c>
    </row>
    <row r="307" spans="1:29" x14ac:dyDescent="0.25">
      <c r="A307">
        <v>26</v>
      </c>
      <c r="B307">
        <v>302</v>
      </c>
      <c r="C307" s="83">
        <f>LEN('26'!A17)</f>
        <v>958</v>
      </c>
      <c r="D307" s="83"/>
      <c r="E307" s="83"/>
      <c r="F307" s="83"/>
      <c r="G307" s="83"/>
      <c r="H307" s="83"/>
      <c r="I307" s="83"/>
      <c r="J307" s="83"/>
      <c r="K307" s="83"/>
      <c r="L307" s="83"/>
      <c r="M307" s="83"/>
      <c r="N307" s="83"/>
      <c r="P307" s="83">
        <v>205</v>
      </c>
      <c r="Q307" s="83"/>
      <c r="R307" s="83"/>
      <c r="S307" s="83"/>
      <c r="T307" s="83"/>
      <c r="U307" s="83"/>
      <c r="V307" s="83"/>
      <c r="W307" s="83"/>
      <c r="X307" s="83"/>
      <c r="Y307" s="83"/>
      <c r="Z307" s="83"/>
      <c r="AA307" s="83"/>
      <c r="AC307">
        <f t="shared" si="5"/>
        <v>1</v>
      </c>
    </row>
    <row r="308" spans="1:29" x14ac:dyDescent="0.25">
      <c r="A308">
        <v>27</v>
      </c>
      <c r="B308">
        <v>303</v>
      </c>
      <c r="C308" s="83"/>
      <c r="D308" s="83"/>
      <c r="E308" s="83"/>
      <c r="F308" s="83"/>
      <c r="G308" s="83"/>
      <c r="H308" s="83"/>
      <c r="I308" s="83"/>
      <c r="J308" s="83"/>
      <c r="K308" s="83"/>
      <c r="L308" s="83"/>
      <c r="M308" s="83"/>
      <c r="N308" s="83"/>
      <c r="P308" s="83"/>
      <c r="Q308" s="83"/>
      <c r="R308" s="83"/>
      <c r="S308" s="83"/>
      <c r="T308" s="83"/>
      <c r="U308" s="83"/>
      <c r="V308" s="83"/>
      <c r="W308" s="83"/>
      <c r="X308" s="83"/>
      <c r="Y308" s="83"/>
      <c r="Z308" s="83"/>
      <c r="AA308" s="83"/>
      <c r="AC308">
        <f t="shared" si="5"/>
        <v>0</v>
      </c>
    </row>
    <row r="309" spans="1:29" x14ac:dyDescent="0.25">
      <c r="A309">
        <v>27</v>
      </c>
      <c r="B309">
        <v>304</v>
      </c>
      <c r="C309" s="83"/>
      <c r="D309" s="83"/>
      <c r="E309" s="83"/>
      <c r="F309" s="83"/>
      <c r="G309" s="83"/>
      <c r="H309" s="83"/>
      <c r="I309" s="83"/>
      <c r="J309" s="83"/>
      <c r="K309" s="83"/>
      <c r="L309" s="83"/>
      <c r="M309" s="83"/>
      <c r="N309" s="83"/>
      <c r="P309" s="83"/>
      <c r="Q309" s="83"/>
      <c r="R309" s="83"/>
      <c r="S309" s="83"/>
      <c r="T309" s="83"/>
      <c r="U309" s="83"/>
      <c r="V309" s="83"/>
      <c r="W309" s="83"/>
      <c r="X309" s="83"/>
      <c r="Y309" s="83"/>
      <c r="Z309" s="83"/>
      <c r="AA309" s="83"/>
      <c r="AC309">
        <f t="shared" si="5"/>
        <v>0</v>
      </c>
    </row>
    <row r="310" spans="1:29" x14ac:dyDescent="0.25">
      <c r="A310">
        <v>27</v>
      </c>
      <c r="B310">
        <v>305</v>
      </c>
      <c r="C310" s="83"/>
      <c r="D310" s="83"/>
      <c r="E310" s="83"/>
      <c r="F310" s="83"/>
      <c r="G310" s="83"/>
      <c r="H310" s="83"/>
      <c r="I310" s="83"/>
      <c r="J310" s="83"/>
      <c r="K310" s="83"/>
      <c r="L310" s="83"/>
      <c r="M310" s="83"/>
      <c r="N310" s="83"/>
      <c r="P310" s="83"/>
      <c r="Q310" s="83"/>
      <c r="R310" s="83"/>
      <c r="S310" s="83"/>
      <c r="T310" s="83"/>
      <c r="U310" s="83"/>
      <c r="V310" s="83"/>
      <c r="W310" s="83"/>
      <c r="X310" s="83"/>
      <c r="Y310" s="83"/>
      <c r="Z310" s="83"/>
      <c r="AA310" s="83"/>
      <c r="AC310">
        <f t="shared" si="5"/>
        <v>0</v>
      </c>
    </row>
    <row r="311" spans="1:29" x14ac:dyDescent="0.25">
      <c r="A311">
        <v>27</v>
      </c>
      <c r="B311">
        <v>306</v>
      </c>
      <c r="C311" s="83"/>
      <c r="D311" s="83"/>
      <c r="E311" s="83"/>
      <c r="F311" s="83"/>
      <c r="G311" s="83"/>
      <c r="H311" s="83"/>
      <c r="I311" s="83"/>
      <c r="J311" s="83"/>
      <c r="K311" s="83"/>
      <c r="L311" s="83"/>
      <c r="M311" s="83"/>
      <c r="N311" s="83"/>
      <c r="P311" s="83"/>
      <c r="Q311" s="83"/>
      <c r="R311" s="83"/>
      <c r="S311" s="83"/>
      <c r="T311" s="83"/>
      <c r="U311" s="83"/>
      <c r="V311" s="83"/>
      <c r="W311" s="83"/>
      <c r="X311" s="83"/>
      <c r="Y311" s="83"/>
      <c r="Z311" s="83"/>
      <c r="AA311" s="83"/>
      <c r="AC311">
        <f t="shared" si="5"/>
        <v>0</v>
      </c>
    </row>
    <row r="312" spans="1:29" x14ac:dyDescent="0.25">
      <c r="A312">
        <v>27</v>
      </c>
      <c r="B312">
        <v>307</v>
      </c>
      <c r="C312" s="83"/>
      <c r="D312" s="83"/>
      <c r="E312" s="83"/>
      <c r="F312" s="83"/>
      <c r="G312" s="83"/>
      <c r="H312" s="83"/>
      <c r="I312" s="83"/>
      <c r="J312" s="83"/>
      <c r="K312" s="83"/>
      <c r="L312" s="83"/>
      <c r="M312" s="83"/>
      <c r="N312" s="83"/>
      <c r="P312" s="83"/>
      <c r="Q312" s="83"/>
      <c r="R312" s="83"/>
      <c r="S312" s="83"/>
      <c r="T312" s="83"/>
      <c r="U312" s="83"/>
      <c r="V312" s="83"/>
      <c r="W312" s="83"/>
      <c r="X312" s="83"/>
      <c r="Y312" s="83"/>
      <c r="Z312" s="83"/>
      <c r="AA312" s="83"/>
      <c r="AC312">
        <f t="shared" si="5"/>
        <v>0</v>
      </c>
    </row>
    <row r="313" spans="1:29" x14ac:dyDescent="0.25">
      <c r="A313">
        <v>27</v>
      </c>
      <c r="B313">
        <v>308</v>
      </c>
      <c r="C313" s="83"/>
      <c r="D313" s="83"/>
      <c r="E313" s="83"/>
      <c r="F313" s="83"/>
      <c r="G313" s="83"/>
      <c r="H313" s="83"/>
      <c r="I313" s="83"/>
      <c r="J313" s="83"/>
      <c r="K313" s="83"/>
      <c r="L313" s="83"/>
      <c r="M313" s="83"/>
      <c r="N313" s="83"/>
      <c r="P313" s="83"/>
      <c r="Q313" s="83"/>
      <c r="R313" s="83"/>
      <c r="S313" s="83"/>
      <c r="T313" s="83"/>
      <c r="U313" s="83"/>
      <c r="V313" s="83"/>
      <c r="W313" s="83"/>
      <c r="X313" s="83"/>
      <c r="Y313" s="83"/>
      <c r="Z313" s="83"/>
      <c r="AA313" s="83"/>
      <c r="AC313">
        <f t="shared" si="5"/>
        <v>0</v>
      </c>
    </row>
    <row r="314" spans="1:29" x14ac:dyDescent="0.25">
      <c r="A314">
        <v>27</v>
      </c>
      <c r="B314">
        <v>309</v>
      </c>
      <c r="C314" s="83"/>
      <c r="D314" s="83"/>
      <c r="E314" s="83"/>
      <c r="F314" s="83"/>
      <c r="G314" s="83"/>
      <c r="H314" s="83"/>
      <c r="I314" s="83"/>
      <c r="J314" s="83"/>
      <c r="K314" s="83"/>
      <c r="L314" s="83"/>
      <c r="M314" s="83"/>
      <c r="N314" s="83"/>
      <c r="P314" s="83"/>
      <c r="Q314" s="83"/>
      <c r="R314" s="83"/>
      <c r="S314" s="83"/>
      <c r="T314" s="83"/>
      <c r="U314" s="83"/>
      <c r="V314" s="83"/>
      <c r="W314" s="83"/>
      <c r="X314" s="83"/>
      <c r="Y314" s="83"/>
      <c r="Z314" s="83"/>
      <c r="AA314" s="83"/>
      <c r="AC314">
        <f t="shared" si="5"/>
        <v>0</v>
      </c>
    </row>
    <row r="315" spans="1:29" x14ac:dyDescent="0.25">
      <c r="A315">
        <v>28</v>
      </c>
      <c r="B315">
        <v>310</v>
      </c>
      <c r="C315" s="83"/>
      <c r="D315" s="83"/>
      <c r="E315" s="83"/>
      <c r="F315" s="83"/>
      <c r="G315" s="83"/>
      <c r="H315" s="83"/>
      <c r="I315" s="83"/>
      <c r="J315" s="83"/>
      <c r="K315" s="83"/>
      <c r="L315" s="83"/>
      <c r="M315" s="83"/>
      <c r="N315" s="83"/>
      <c r="P315" s="83"/>
      <c r="Q315" s="83"/>
      <c r="R315" s="83"/>
      <c r="S315" s="83"/>
      <c r="T315" s="83"/>
      <c r="U315" s="83"/>
      <c r="V315" s="83"/>
      <c r="W315" s="83"/>
      <c r="X315" s="83"/>
      <c r="Y315" s="83"/>
      <c r="Z315" s="83"/>
      <c r="AA315" s="83"/>
      <c r="AC315">
        <f t="shared" si="5"/>
        <v>0</v>
      </c>
    </row>
    <row r="316" spans="1:29" x14ac:dyDescent="0.25">
      <c r="A316">
        <v>28</v>
      </c>
      <c r="B316">
        <v>311</v>
      </c>
      <c r="C316" s="83"/>
      <c r="D316" s="83"/>
      <c r="E316" s="83"/>
      <c r="F316" s="83"/>
      <c r="G316" s="83"/>
      <c r="H316" s="83"/>
      <c r="I316" s="83"/>
      <c r="J316" s="83"/>
      <c r="K316" s="83"/>
      <c r="L316" s="83"/>
      <c r="M316" s="83"/>
      <c r="N316" s="83"/>
      <c r="P316" s="83"/>
      <c r="Q316" s="83"/>
      <c r="R316" s="83"/>
      <c r="S316" s="83"/>
      <c r="T316" s="83"/>
      <c r="U316" s="83"/>
      <c r="V316" s="83"/>
      <c r="W316" s="83"/>
      <c r="X316" s="83"/>
      <c r="Y316" s="83"/>
      <c r="Z316" s="83"/>
      <c r="AA316" s="83"/>
      <c r="AC316">
        <f t="shared" si="5"/>
        <v>0</v>
      </c>
    </row>
    <row r="317" spans="1:29" x14ac:dyDescent="0.25">
      <c r="A317">
        <v>28</v>
      </c>
      <c r="B317">
        <v>312</v>
      </c>
      <c r="C317" s="83"/>
      <c r="D317" s="83"/>
      <c r="E317" s="83"/>
      <c r="F317" s="83"/>
      <c r="G317" s="83"/>
      <c r="H317" s="83"/>
      <c r="I317" s="83"/>
      <c r="J317" s="83"/>
      <c r="K317" s="83"/>
      <c r="L317" s="83"/>
      <c r="M317" s="83"/>
      <c r="N317" s="83"/>
      <c r="P317" s="83"/>
      <c r="Q317" s="83"/>
      <c r="R317" s="83"/>
      <c r="S317" s="83"/>
      <c r="T317" s="83"/>
      <c r="U317" s="83"/>
      <c r="V317" s="83"/>
      <c r="W317" s="83"/>
      <c r="X317" s="83"/>
      <c r="Y317" s="83"/>
      <c r="Z317" s="83"/>
      <c r="AA317" s="83"/>
      <c r="AC317">
        <f t="shared" si="5"/>
        <v>0</v>
      </c>
    </row>
    <row r="318" spans="1:29" x14ac:dyDescent="0.25">
      <c r="A318">
        <v>28</v>
      </c>
      <c r="B318">
        <v>313</v>
      </c>
      <c r="C318" s="83"/>
      <c r="D318" s="83"/>
      <c r="E318" s="83"/>
      <c r="F318" s="83"/>
      <c r="G318" s="83"/>
      <c r="H318" s="83"/>
      <c r="I318" s="83"/>
      <c r="J318" s="83"/>
      <c r="K318" s="83"/>
      <c r="L318" s="83"/>
      <c r="M318" s="83"/>
      <c r="N318" s="83"/>
      <c r="P318" s="83"/>
      <c r="Q318" s="83"/>
      <c r="R318" s="83"/>
      <c r="S318" s="83"/>
      <c r="T318" s="83"/>
      <c r="U318" s="83"/>
      <c r="V318" s="83"/>
      <c r="W318" s="83"/>
      <c r="X318" s="83"/>
      <c r="Y318" s="83"/>
      <c r="Z318" s="83"/>
      <c r="AA318" s="83"/>
      <c r="AC318">
        <f t="shared" si="5"/>
        <v>0</v>
      </c>
    </row>
    <row r="319" spans="1:29" x14ac:dyDescent="0.25">
      <c r="A319">
        <v>28</v>
      </c>
      <c r="B319">
        <v>314</v>
      </c>
      <c r="C319" s="83"/>
      <c r="D319" s="83"/>
      <c r="E319" s="83"/>
      <c r="F319" s="83"/>
      <c r="G319" s="83"/>
      <c r="H319" s="83"/>
      <c r="I319" s="83"/>
      <c r="J319" s="83"/>
      <c r="K319" s="83"/>
      <c r="L319" s="83"/>
      <c r="M319" s="83"/>
      <c r="N319" s="83"/>
      <c r="P319" s="83"/>
      <c r="Q319" s="83"/>
      <c r="R319" s="83"/>
      <c r="S319" s="83"/>
      <c r="T319" s="83"/>
      <c r="U319" s="83"/>
      <c r="V319" s="83"/>
      <c r="W319" s="83"/>
      <c r="X319" s="83"/>
      <c r="Y319" s="83"/>
      <c r="Z319" s="83"/>
      <c r="AA319" s="83"/>
      <c r="AC319">
        <f t="shared" si="5"/>
        <v>0</v>
      </c>
    </row>
    <row r="320" spans="1:29" x14ac:dyDescent="0.25">
      <c r="A320">
        <v>28</v>
      </c>
      <c r="B320">
        <v>315</v>
      </c>
      <c r="C320" s="83">
        <f>LEN('28'!C19)</f>
        <v>0</v>
      </c>
      <c r="D320" s="83"/>
      <c r="E320" s="83"/>
      <c r="F320" s="83"/>
      <c r="G320" s="83"/>
      <c r="H320" s="83"/>
      <c r="I320" s="83"/>
      <c r="J320" s="83"/>
      <c r="K320" s="83"/>
      <c r="L320" s="83"/>
      <c r="M320" s="83"/>
      <c r="N320" s="83"/>
      <c r="P320" s="83">
        <v>75</v>
      </c>
      <c r="Q320" s="83"/>
      <c r="R320" s="83"/>
      <c r="S320" s="83"/>
      <c r="T320" s="83"/>
      <c r="U320" s="83"/>
      <c r="V320" s="83"/>
      <c r="W320" s="83"/>
      <c r="X320" s="83"/>
      <c r="Y320" s="83"/>
      <c r="Z320" s="83"/>
      <c r="AA320" s="83"/>
      <c r="AC320">
        <f t="shared" si="5"/>
        <v>0</v>
      </c>
    </row>
    <row r="321" spans="1:29" x14ac:dyDescent="0.25">
      <c r="A321">
        <v>28</v>
      </c>
      <c r="B321">
        <v>316</v>
      </c>
      <c r="C321" s="83"/>
      <c r="D321" s="83"/>
      <c r="E321" s="83"/>
      <c r="F321" s="83"/>
      <c r="G321" s="83"/>
      <c r="H321" s="83"/>
      <c r="I321" s="83"/>
      <c r="J321" s="83"/>
      <c r="K321" s="83"/>
      <c r="L321" s="83"/>
      <c r="M321" s="83"/>
      <c r="N321" s="83"/>
      <c r="P321" s="83"/>
      <c r="Q321" s="83"/>
      <c r="R321" s="83"/>
      <c r="S321" s="83"/>
      <c r="T321" s="83"/>
      <c r="U321" s="83"/>
      <c r="V321" s="83"/>
      <c r="W321" s="83"/>
      <c r="X321" s="83"/>
      <c r="Y321" s="83"/>
      <c r="Z321" s="83"/>
      <c r="AA321" s="83"/>
      <c r="AC321">
        <f t="shared" si="5"/>
        <v>0</v>
      </c>
    </row>
    <row r="322" spans="1:29" x14ac:dyDescent="0.25">
      <c r="A322">
        <v>28</v>
      </c>
      <c r="B322">
        <v>317</v>
      </c>
      <c r="C322" s="83"/>
      <c r="D322" s="83"/>
      <c r="E322" s="83"/>
      <c r="F322" s="83"/>
      <c r="G322" s="83"/>
      <c r="H322" s="83"/>
      <c r="I322" s="83"/>
      <c r="J322" s="83"/>
      <c r="K322" s="83"/>
      <c r="L322" s="83"/>
      <c r="M322" s="83"/>
      <c r="N322" s="83"/>
      <c r="P322" s="83"/>
      <c r="Q322" s="83"/>
      <c r="R322" s="83"/>
      <c r="S322" s="83"/>
      <c r="T322" s="83"/>
      <c r="U322" s="83"/>
      <c r="V322" s="83"/>
      <c r="W322" s="83"/>
      <c r="X322" s="83"/>
      <c r="Y322" s="83"/>
      <c r="Z322" s="83"/>
      <c r="AA322" s="83"/>
      <c r="AC322">
        <f t="shared" si="5"/>
        <v>0</v>
      </c>
    </row>
    <row r="323" spans="1:29" x14ac:dyDescent="0.25">
      <c r="A323">
        <v>28</v>
      </c>
      <c r="B323">
        <v>318</v>
      </c>
      <c r="C323" s="83"/>
      <c r="D323" s="83"/>
      <c r="E323" s="83"/>
      <c r="F323" s="83"/>
      <c r="G323" s="83"/>
      <c r="H323" s="83"/>
      <c r="I323" s="83"/>
      <c r="J323" s="83"/>
      <c r="K323" s="83"/>
      <c r="L323" s="83"/>
      <c r="M323" s="83"/>
      <c r="N323" s="83"/>
      <c r="P323" s="83"/>
      <c r="Q323" s="83"/>
      <c r="R323" s="83"/>
      <c r="S323" s="83"/>
      <c r="T323" s="83"/>
      <c r="U323" s="83"/>
      <c r="V323" s="83"/>
      <c r="W323" s="83"/>
      <c r="X323" s="83"/>
      <c r="Y323" s="83"/>
      <c r="Z323" s="83"/>
      <c r="AA323" s="83"/>
      <c r="AC323">
        <f t="shared" si="5"/>
        <v>0</v>
      </c>
    </row>
    <row r="324" spans="1:29" x14ac:dyDescent="0.25">
      <c r="A324">
        <v>28</v>
      </c>
      <c r="B324">
        <v>319</v>
      </c>
      <c r="C324" s="83"/>
      <c r="D324" s="83"/>
      <c r="E324" s="83"/>
      <c r="F324" s="83"/>
      <c r="G324" s="83"/>
      <c r="H324" s="83"/>
      <c r="I324" s="83"/>
      <c r="J324" s="83"/>
      <c r="K324" s="83"/>
      <c r="L324" s="83"/>
      <c r="M324" s="83"/>
      <c r="N324" s="83"/>
      <c r="P324" s="83"/>
      <c r="Q324" s="83"/>
      <c r="R324" s="83"/>
      <c r="S324" s="83"/>
      <c r="T324" s="83"/>
      <c r="U324" s="83"/>
      <c r="V324" s="83"/>
      <c r="W324" s="83"/>
      <c r="X324" s="83"/>
      <c r="Y324" s="83"/>
      <c r="Z324" s="83"/>
      <c r="AA324" s="83"/>
      <c r="AC324">
        <f t="shared" si="5"/>
        <v>0</v>
      </c>
    </row>
    <row r="325" spans="1:29" x14ac:dyDescent="0.25">
      <c r="A325">
        <v>30</v>
      </c>
      <c r="B325">
        <v>320</v>
      </c>
      <c r="C325" s="83"/>
      <c r="D325" s="83"/>
      <c r="E325" s="83"/>
      <c r="F325" s="83"/>
      <c r="G325" s="83"/>
      <c r="H325" s="83"/>
      <c r="I325" s="83"/>
      <c r="J325" s="83"/>
      <c r="K325" s="83"/>
      <c r="L325" s="83"/>
      <c r="M325" s="83"/>
      <c r="N325" s="83"/>
      <c r="P325" s="83"/>
      <c r="Q325" s="83"/>
      <c r="R325" s="83"/>
      <c r="S325" s="83"/>
      <c r="T325" s="83"/>
      <c r="U325" s="83"/>
      <c r="V325" s="83"/>
      <c r="W325" s="83"/>
      <c r="X325" s="83"/>
      <c r="Y325" s="83"/>
      <c r="Z325" s="83"/>
      <c r="AA325" s="83"/>
      <c r="AC325">
        <f t="shared" si="5"/>
        <v>0</v>
      </c>
    </row>
    <row r="326" spans="1:29" x14ac:dyDescent="0.25">
      <c r="A326">
        <v>30</v>
      </c>
      <c r="B326">
        <v>321</v>
      </c>
      <c r="C326" s="83"/>
      <c r="D326" s="83"/>
      <c r="E326" s="83"/>
      <c r="F326" s="83"/>
      <c r="G326" s="83"/>
      <c r="H326" s="83"/>
      <c r="I326" s="83"/>
      <c r="J326" s="83"/>
      <c r="K326" s="83"/>
      <c r="L326" s="83"/>
      <c r="M326" s="83"/>
      <c r="N326" s="83"/>
      <c r="P326" s="83"/>
      <c r="Q326" s="83"/>
      <c r="R326" s="83"/>
      <c r="S326" s="83"/>
      <c r="T326" s="83"/>
      <c r="U326" s="83"/>
      <c r="V326" s="83"/>
      <c r="W326" s="83"/>
      <c r="X326" s="83"/>
      <c r="Y326" s="83"/>
      <c r="Z326" s="83"/>
      <c r="AA326" s="83"/>
      <c r="AC326">
        <f t="shared" si="5"/>
        <v>0</v>
      </c>
    </row>
    <row r="327" spans="1:29" x14ac:dyDescent="0.25">
      <c r="A327">
        <v>30</v>
      </c>
      <c r="B327">
        <v>322</v>
      </c>
      <c r="C327" s="83"/>
      <c r="D327" s="83"/>
      <c r="E327" s="83"/>
      <c r="F327" s="83"/>
      <c r="G327" s="83"/>
      <c r="H327" s="83"/>
      <c r="I327" s="83"/>
      <c r="J327" s="83"/>
      <c r="K327" s="83"/>
      <c r="L327" s="83"/>
      <c r="M327" s="83"/>
      <c r="N327" s="83"/>
      <c r="P327" s="83"/>
      <c r="Q327" s="83"/>
      <c r="R327" s="83"/>
      <c r="S327" s="83"/>
      <c r="T327" s="83"/>
      <c r="U327" s="83"/>
      <c r="V327" s="83"/>
      <c r="W327" s="83"/>
      <c r="X327" s="83"/>
      <c r="Y327" s="83"/>
      <c r="Z327" s="83"/>
      <c r="AA327" s="83"/>
      <c r="AC327">
        <f t="shared" si="5"/>
        <v>0</v>
      </c>
    </row>
    <row r="328" spans="1:29" x14ac:dyDescent="0.25">
      <c r="A328">
        <v>30</v>
      </c>
      <c r="B328">
        <v>323</v>
      </c>
      <c r="C328" s="83"/>
      <c r="D328" s="83"/>
      <c r="E328" s="83"/>
      <c r="F328" s="83"/>
      <c r="G328" s="83"/>
      <c r="H328" s="83"/>
      <c r="I328" s="83"/>
      <c r="J328" s="83"/>
      <c r="K328" s="83"/>
      <c r="L328" s="83"/>
      <c r="M328" s="83"/>
      <c r="N328" s="83"/>
      <c r="P328" s="83"/>
      <c r="Q328" s="83"/>
      <c r="R328" s="83"/>
      <c r="S328" s="83"/>
      <c r="T328" s="83"/>
      <c r="U328" s="83"/>
      <c r="V328" s="83"/>
      <c r="W328" s="83"/>
      <c r="X328" s="83"/>
      <c r="Y328" s="83"/>
      <c r="Z328" s="83"/>
      <c r="AA328" s="83"/>
      <c r="AC328">
        <f t="shared" si="5"/>
        <v>0</v>
      </c>
    </row>
    <row r="329" spans="1:29" x14ac:dyDescent="0.25">
      <c r="A329">
        <v>30</v>
      </c>
      <c r="B329">
        <v>324</v>
      </c>
      <c r="C329" s="83"/>
      <c r="D329" s="83"/>
      <c r="E329" s="83"/>
      <c r="F329" s="83"/>
      <c r="G329" s="83"/>
      <c r="H329" s="83"/>
      <c r="I329" s="83"/>
      <c r="J329" s="83"/>
      <c r="K329" s="83"/>
      <c r="L329" s="83"/>
      <c r="M329" s="83"/>
      <c r="N329" s="83"/>
      <c r="P329" s="83"/>
      <c r="Q329" s="83"/>
      <c r="R329" s="83"/>
      <c r="S329" s="83"/>
      <c r="T329" s="83"/>
      <c r="U329" s="83"/>
      <c r="V329" s="83"/>
      <c r="W329" s="83"/>
      <c r="X329" s="83"/>
      <c r="Y329" s="83"/>
      <c r="Z329" s="83"/>
      <c r="AA329" s="83"/>
      <c r="AC329">
        <f t="shared" si="5"/>
        <v>0</v>
      </c>
    </row>
    <row r="330" spans="1:29" x14ac:dyDescent="0.25">
      <c r="A330">
        <v>30</v>
      </c>
      <c r="B330">
        <v>325</v>
      </c>
      <c r="C330" s="83"/>
      <c r="D330" s="83"/>
      <c r="E330" s="83"/>
      <c r="F330" s="83"/>
      <c r="G330" s="83"/>
      <c r="H330" s="83"/>
      <c r="I330" s="83"/>
      <c r="J330" s="83"/>
      <c r="K330" s="83"/>
      <c r="L330" s="83"/>
      <c r="M330" s="83"/>
      <c r="N330" s="83"/>
      <c r="P330" s="83"/>
      <c r="Q330" s="83"/>
      <c r="R330" s="83"/>
      <c r="S330" s="83"/>
      <c r="T330" s="83"/>
      <c r="U330" s="83"/>
      <c r="V330" s="83"/>
      <c r="W330" s="83"/>
      <c r="X330" s="83"/>
      <c r="Y330" s="83"/>
      <c r="Z330" s="83"/>
      <c r="AA330" s="83"/>
      <c r="AC330">
        <f t="shared" si="5"/>
        <v>0</v>
      </c>
    </row>
    <row r="331" spans="1:29" x14ac:dyDescent="0.25">
      <c r="A331">
        <v>30</v>
      </c>
      <c r="B331">
        <v>326</v>
      </c>
      <c r="C331" s="83"/>
      <c r="D331" s="83"/>
      <c r="E331" s="83"/>
      <c r="F331" s="83"/>
      <c r="G331" s="83"/>
      <c r="H331" s="83"/>
      <c r="I331" s="83"/>
      <c r="J331" s="83"/>
      <c r="K331" s="83"/>
      <c r="L331" s="83"/>
      <c r="M331" s="83"/>
      <c r="N331" s="83"/>
      <c r="P331" s="83"/>
      <c r="Q331" s="83"/>
      <c r="R331" s="83"/>
      <c r="S331" s="83"/>
      <c r="T331" s="83"/>
      <c r="U331" s="83"/>
      <c r="V331" s="83"/>
      <c r="W331" s="83"/>
      <c r="X331" s="83"/>
      <c r="Y331" s="83"/>
      <c r="Z331" s="83"/>
      <c r="AA331" s="83"/>
      <c r="AC331">
        <f t="shared" si="5"/>
        <v>0</v>
      </c>
    </row>
    <row r="332" spans="1:29" x14ac:dyDescent="0.25">
      <c r="A332">
        <v>30</v>
      </c>
      <c r="B332">
        <v>327</v>
      </c>
      <c r="C332" s="83"/>
      <c r="D332" s="83"/>
      <c r="E332" s="83"/>
      <c r="F332" s="83"/>
      <c r="G332" s="83"/>
      <c r="H332" s="83"/>
      <c r="I332" s="83"/>
      <c r="J332" s="83"/>
      <c r="K332" s="83"/>
      <c r="L332" s="83"/>
      <c r="M332" s="83"/>
      <c r="N332" s="83"/>
      <c r="P332" s="83"/>
      <c r="Q332" s="83"/>
      <c r="R332" s="83"/>
      <c r="S332" s="83"/>
      <c r="T332" s="83"/>
      <c r="U332" s="83"/>
      <c r="V332" s="83"/>
      <c r="W332" s="83"/>
      <c r="X332" s="83"/>
      <c r="Y332" s="83"/>
      <c r="Z332" s="83"/>
      <c r="AA332" s="83"/>
      <c r="AC332">
        <f t="shared" si="5"/>
        <v>0</v>
      </c>
    </row>
    <row r="333" spans="1:29" x14ac:dyDescent="0.25">
      <c r="A333">
        <v>30</v>
      </c>
      <c r="B333">
        <v>328</v>
      </c>
      <c r="C333" s="83"/>
      <c r="D333" s="83"/>
      <c r="E333" s="83"/>
      <c r="F333" s="83"/>
      <c r="G333" s="83"/>
      <c r="H333" s="83"/>
      <c r="I333" s="83"/>
      <c r="J333" s="83"/>
      <c r="K333" s="83"/>
      <c r="L333" s="83"/>
      <c r="M333" s="83"/>
      <c r="N333" s="83"/>
      <c r="P333" s="83"/>
      <c r="Q333" s="83"/>
      <c r="R333" s="83"/>
      <c r="S333" s="83"/>
      <c r="T333" s="83"/>
      <c r="U333" s="83"/>
      <c r="V333" s="83"/>
      <c r="W333" s="83"/>
      <c r="X333" s="83"/>
      <c r="Y333" s="83"/>
      <c r="Z333" s="83"/>
      <c r="AA333" s="83"/>
      <c r="AC333">
        <f t="shared" si="5"/>
        <v>0</v>
      </c>
    </row>
    <row r="334" spans="1:29" x14ac:dyDescent="0.25">
      <c r="A334">
        <v>30</v>
      </c>
      <c r="B334">
        <v>329</v>
      </c>
      <c r="C334" s="83"/>
      <c r="D334" s="83"/>
      <c r="E334" s="83"/>
      <c r="F334" s="83"/>
      <c r="G334" s="83"/>
      <c r="H334" s="83"/>
      <c r="I334" s="83"/>
      <c r="J334" s="83"/>
      <c r="K334" s="83"/>
      <c r="L334" s="83"/>
      <c r="M334" s="83"/>
      <c r="N334" s="83"/>
      <c r="P334" s="83"/>
      <c r="Q334" s="83"/>
      <c r="R334" s="83"/>
      <c r="S334" s="83"/>
      <c r="T334" s="83"/>
      <c r="U334" s="83"/>
      <c r="V334" s="83"/>
      <c r="W334" s="83"/>
      <c r="X334" s="83"/>
      <c r="Y334" s="83"/>
      <c r="Z334" s="83"/>
      <c r="AA334" s="83"/>
      <c r="AC334">
        <f t="shared" si="5"/>
        <v>0</v>
      </c>
    </row>
    <row r="335" spans="1:29" x14ac:dyDescent="0.25">
      <c r="A335">
        <v>30</v>
      </c>
      <c r="B335">
        <v>330</v>
      </c>
      <c r="C335" s="83"/>
      <c r="D335" s="83"/>
      <c r="E335" s="83"/>
      <c r="F335" s="83"/>
      <c r="G335" s="83"/>
      <c r="H335" s="83"/>
      <c r="I335" s="83"/>
      <c r="J335" s="83"/>
      <c r="K335" s="83"/>
      <c r="L335" s="83"/>
      <c r="M335" s="83"/>
      <c r="N335" s="83"/>
      <c r="P335" s="83"/>
      <c r="Q335" s="83"/>
      <c r="R335" s="83"/>
      <c r="S335" s="83"/>
      <c r="T335" s="83"/>
      <c r="U335" s="83"/>
      <c r="V335" s="83"/>
      <c r="W335" s="83"/>
      <c r="X335" s="83"/>
      <c r="Y335" s="83"/>
      <c r="Z335" s="83"/>
      <c r="AA335" s="83"/>
      <c r="AC335">
        <f t="shared" si="5"/>
        <v>0</v>
      </c>
    </row>
    <row r="336" spans="1:29" x14ac:dyDescent="0.25">
      <c r="A336">
        <v>30</v>
      </c>
      <c r="B336">
        <v>331</v>
      </c>
      <c r="C336" s="83"/>
      <c r="D336" s="83"/>
      <c r="E336" s="83"/>
      <c r="F336" s="83"/>
      <c r="G336" s="83"/>
      <c r="H336" s="83"/>
      <c r="I336" s="83"/>
      <c r="J336" s="83"/>
      <c r="K336" s="83"/>
      <c r="L336" s="83"/>
      <c r="M336" s="83"/>
      <c r="N336" s="83"/>
      <c r="P336" s="83"/>
      <c r="Q336" s="83"/>
      <c r="R336" s="83"/>
      <c r="S336" s="83"/>
      <c r="T336" s="83"/>
      <c r="U336" s="83"/>
      <c r="V336" s="83"/>
      <c r="W336" s="83"/>
      <c r="X336" s="83"/>
      <c r="Y336" s="83"/>
      <c r="Z336" s="83"/>
      <c r="AA336" s="83"/>
      <c r="AC336">
        <f t="shared" si="5"/>
        <v>0</v>
      </c>
    </row>
    <row r="337" spans="1:29" x14ac:dyDescent="0.25">
      <c r="A337">
        <v>30</v>
      </c>
      <c r="B337">
        <v>332</v>
      </c>
      <c r="C337" s="83"/>
      <c r="D337" s="83"/>
      <c r="E337" s="83"/>
      <c r="F337" s="83"/>
      <c r="G337" s="83"/>
      <c r="H337" s="83"/>
      <c r="I337" s="83"/>
      <c r="J337" s="83"/>
      <c r="K337" s="83"/>
      <c r="L337" s="83"/>
      <c r="M337" s="83"/>
      <c r="N337" s="83"/>
      <c r="P337" s="83"/>
      <c r="Q337" s="83"/>
      <c r="R337" s="83"/>
      <c r="S337" s="83"/>
      <c r="T337" s="83"/>
      <c r="U337" s="83"/>
      <c r="V337" s="83"/>
      <c r="W337" s="83"/>
      <c r="X337" s="83"/>
      <c r="Y337" s="83"/>
      <c r="Z337" s="83"/>
      <c r="AA337" s="83"/>
      <c r="AC337">
        <f t="shared" si="5"/>
        <v>0</v>
      </c>
    </row>
    <row r="338" spans="1:29" x14ac:dyDescent="0.25">
      <c r="A338">
        <v>30</v>
      </c>
      <c r="B338">
        <v>333</v>
      </c>
      <c r="C338" s="83"/>
      <c r="D338" s="83"/>
      <c r="E338" s="83"/>
      <c r="F338" s="83"/>
      <c r="G338" s="83"/>
      <c r="H338" s="83"/>
      <c r="I338" s="83"/>
      <c r="J338" s="83"/>
      <c r="K338" s="83"/>
      <c r="L338" s="83"/>
      <c r="M338" s="83"/>
      <c r="N338" s="83"/>
      <c r="P338" s="83"/>
      <c r="Q338" s="83"/>
      <c r="R338" s="83"/>
      <c r="S338" s="83"/>
      <c r="T338" s="83"/>
      <c r="U338" s="83"/>
      <c r="V338" s="83"/>
      <c r="W338" s="83"/>
      <c r="X338" s="83"/>
      <c r="Y338" s="83"/>
      <c r="Z338" s="83"/>
      <c r="AA338" s="83"/>
      <c r="AC338">
        <f t="shared" si="5"/>
        <v>0</v>
      </c>
    </row>
    <row r="339" spans="1:29" x14ac:dyDescent="0.25">
      <c r="A339">
        <v>30</v>
      </c>
      <c r="B339">
        <v>334</v>
      </c>
      <c r="C339" s="83"/>
      <c r="D339" s="83"/>
      <c r="E339" s="83"/>
      <c r="F339" s="83"/>
      <c r="G339" s="83"/>
      <c r="H339" s="83"/>
      <c r="I339" s="83"/>
      <c r="J339" s="83"/>
      <c r="K339" s="83"/>
      <c r="L339" s="83"/>
      <c r="M339" s="83"/>
      <c r="N339" s="83"/>
      <c r="P339" s="83"/>
      <c r="Q339" s="83"/>
      <c r="R339" s="83"/>
      <c r="S339" s="83"/>
      <c r="T339" s="83"/>
      <c r="U339" s="83"/>
      <c r="V339" s="83"/>
      <c r="W339" s="83"/>
      <c r="X339" s="83"/>
      <c r="Y339" s="83"/>
      <c r="Z339" s="83"/>
      <c r="AA339" s="83"/>
      <c r="AC339">
        <f t="shared" si="5"/>
        <v>0</v>
      </c>
    </row>
    <row r="340" spans="1:29" x14ac:dyDescent="0.25">
      <c r="A340">
        <v>30</v>
      </c>
      <c r="B340">
        <v>335</v>
      </c>
      <c r="C340" s="83"/>
      <c r="D340" s="83"/>
      <c r="E340" s="83"/>
      <c r="F340" s="83"/>
      <c r="G340" s="83"/>
      <c r="H340" s="83"/>
      <c r="I340" s="83"/>
      <c r="J340" s="83"/>
      <c r="K340" s="83"/>
      <c r="L340" s="83"/>
      <c r="M340" s="83"/>
      <c r="N340" s="83"/>
      <c r="P340" s="83"/>
      <c r="Q340" s="83"/>
      <c r="R340" s="83"/>
      <c r="S340" s="83"/>
      <c r="T340" s="83"/>
      <c r="U340" s="83"/>
      <c r="V340" s="83"/>
      <c r="W340" s="83"/>
      <c r="X340" s="83"/>
      <c r="Y340" s="83"/>
      <c r="Z340" s="83"/>
      <c r="AA340" s="83"/>
      <c r="AC340">
        <f t="shared" si="5"/>
        <v>0</v>
      </c>
    </row>
    <row r="341" spans="1:29" x14ac:dyDescent="0.25">
      <c r="A341">
        <v>30</v>
      </c>
      <c r="B341">
        <v>336</v>
      </c>
      <c r="C341" s="83"/>
      <c r="D341" s="83"/>
      <c r="E341" s="83"/>
      <c r="F341" s="83"/>
      <c r="G341" s="83"/>
      <c r="H341" s="83"/>
      <c r="I341" s="83"/>
      <c r="J341" s="83"/>
      <c r="K341" s="83"/>
      <c r="L341" s="83"/>
      <c r="M341" s="83"/>
      <c r="N341" s="83"/>
      <c r="P341" s="83"/>
      <c r="Q341" s="83"/>
      <c r="R341" s="83"/>
      <c r="S341" s="83"/>
      <c r="T341" s="83"/>
      <c r="U341" s="83"/>
      <c r="V341" s="83"/>
      <c r="W341" s="83"/>
      <c r="X341" s="83"/>
      <c r="Y341" s="83"/>
      <c r="Z341" s="83"/>
      <c r="AA341" s="83"/>
      <c r="AC341">
        <f t="shared" si="5"/>
        <v>0</v>
      </c>
    </row>
    <row r="342" spans="1:29" x14ac:dyDescent="0.25">
      <c r="A342">
        <v>30</v>
      </c>
      <c r="B342">
        <v>337</v>
      </c>
      <c r="C342" s="83"/>
      <c r="D342" s="83"/>
      <c r="E342" s="83"/>
      <c r="F342" s="83"/>
      <c r="G342" s="83"/>
      <c r="H342" s="83"/>
      <c r="I342" s="83"/>
      <c r="J342" s="83"/>
      <c r="K342" s="83"/>
      <c r="L342" s="83"/>
      <c r="M342" s="83"/>
      <c r="N342" s="83"/>
      <c r="P342" s="83"/>
      <c r="Q342" s="83"/>
      <c r="R342" s="83"/>
      <c r="S342" s="83"/>
      <c r="T342" s="83"/>
      <c r="U342" s="83"/>
      <c r="V342" s="83"/>
      <c r="W342" s="83"/>
      <c r="X342" s="83"/>
      <c r="Y342" s="83"/>
      <c r="Z342" s="83"/>
      <c r="AA342" s="83"/>
      <c r="AC342">
        <f t="shared" si="5"/>
        <v>0</v>
      </c>
    </row>
    <row r="343" spans="1:29" x14ac:dyDescent="0.25">
      <c r="A343">
        <v>30</v>
      </c>
      <c r="B343">
        <v>338</v>
      </c>
      <c r="C343" s="83"/>
      <c r="D343" s="83"/>
      <c r="E343" s="83"/>
      <c r="F343" s="83"/>
      <c r="G343" s="83"/>
      <c r="H343" s="83"/>
      <c r="I343" s="83"/>
      <c r="J343" s="83"/>
      <c r="K343" s="83"/>
      <c r="L343" s="83"/>
      <c r="M343" s="83"/>
      <c r="N343" s="83"/>
      <c r="P343" s="83"/>
      <c r="Q343" s="83"/>
      <c r="R343" s="83"/>
      <c r="S343" s="83"/>
      <c r="T343" s="83"/>
      <c r="U343" s="83"/>
      <c r="V343" s="83"/>
      <c r="W343" s="83"/>
      <c r="X343" s="83"/>
      <c r="Y343" s="83"/>
      <c r="Z343" s="83"/>
      <c r="AA343" s="83"/>
      <c r="AC343">
        <f t="shared" si="5"/>
        <v>0</v>
      </c>
    </row>
    <row r="344" spans="1:29" x14ac:dyDescent="0.25">
      <c r="A344">
        <v>30</v>
      </c>
      <c r="B344">
        <v>339</v>
      </c>
      <c r="C344" s="83"/>
      <c r="D344" s="83"/>
      <c r="E344" s="83"/>
      <c r="F344" s="83"/>
      <c r="G344" s="83"/>
      <c r="H344" s="83"/>
      <c r="I344" s="83"/>
      <c r="J344" s="83"/>
      <c r="K344" s="83"/>
      <c r="L344" s="83"/>
      <c r="M344" s="83"/>
      <c r="N344" s="83"/>
      <c r="P344" s="83"/>
      <c r="Q344" s="83"/>
      <c r="R344" s="83"/>
      <c r="S344" s="83"/>
      <c r="T344" s="83"/>
      <c r="U344" s="83"/>
      <c r="V344" s="83"/>
      <c r="W344" s="83"/>
      <c r="X344" s="83"/>
      <c r="Y344" s="83"/>
      <c r="Z344" s="83"/>
      <c r="AA344" s="83"/>
      <c r="AC344">
        <f t="shared" si="5"/>
        <v>0</v>
      </c>
    </row>
    <row r="345" spans="1:29" x14ac:dyDescent="0.25">
      <c r="A345">
        <v>30</v>
      </c>
      <c r="B345">
        <v>340</v>
      </c>
      <c r="C345" s="83"/>
      <c r="D345" s="83"/>
      <c r="E345" s="83"/>
      <c r="F345" s="83"/>
      <c r="G345" s="83"/>
      <c r="H345" s="83"/>
      <c r="I345" s="83"/>
      <c r="J345" s="83"/>
      <c r="K345" s="83"/>
      <c r="L345" s="83"/>
      <c r="M345" s="83"/>
      <c r="N345" s="83"/>
      <c r="P345" s="83"/>
      <c r="Q345" s="83"/>
      <c r="R345" s="83"/>
      <c r="S345" s="83"/>
      <c r="T345" s="83"/>
      <c r="U345" s="83"/>
      <c r="V345" s="83"/>
      <c r="W345" s="83"/>
      <c r="X345" s="83"/>
      <c r="Y345" s="83"/>
      <c r="Z345" s="83"/>
      <c r="AA345" s="83"/>
      <c r="AC345">
        <f t="shared" si="5"/>
        <v>0</v>
      </c>
    </row>
    <row r="346" spans="1:29" x14ac:dyDescent="0.25">
      <c r="A346">
        <v>30</v>
      </c>
      <c r="B346">
        <v>341</v>
      </c>
      <c r="C346" s="83">
        <f>LEN('30'!C38)</f>
        <v>0</v>
      </c>
      <c r="D346" s="83"/>
      <c r="E346" s="83"/>
      <c r="F346" s="83"/>
      <c r="G346" s="83"/>
      <c r="H346" s="83"/>
      <c r="I346" s="83"/>
      <c r="J346" s="83"/>
      <c r="K346" s="83"/>
      <c r="L346" s="83"/>
      <c r="M346" s="83"/>
      <c r="N346" s="83"/>
      <c r="P346" s="83">
        <v>80</v>
      </c>
      <c r="Q346" s="83"/>
      <c r="R346" s="83"/>
      <c r="S346" s="83"/>
      <c r="T346" s="83"/>
      <c r="U346" s="83"/>
      <c r="V346" s="83"/>
      <c r="W346" s="83"/>
      <c r="X346" s="83"/>
      <c r="Y346" s="83"/>
      <c r="Z346" s="83"/>
      <c r="AA346" s="83"/>
      <c r="AC346">
        <f t="shared" si="5"/>
        <v>0</v>
      </c>
    </row>
    <row r="347" spans="1:29" x14ac:dyDescent="0.25">
      <c r="A347">
        <v>31</v>
      </c>
      <c r="B347">
        <v>342</v>
      </c>
      <c r="C347" s="83"/>
      <c r="D347" s="83"/>
      <c r="E347" s="83"/>
      <c r="F347" s="83"/>
      <c r="G347" s="83"/>
      <c r="H347" s="83"/>
      <c r="I347" s="83"/>
      <c r="J347" s="83"/>
      <c r="K347" s="83"/>
      <c r="L347" s="83"/>
      <c r="M347" s="83"/>
      <c r="N347" s="83"/>
      <c r="P347" s="83"/>
      <c r="Q347" s="83"/>
      <c r="R347" s="83"/>
      <c r="S347" s="83"/>
      <c r="T347" s="83"/>
      <c r="U347" s="83"/>
      <c r="V347" s="83"/>
      <c r="W347" s="83"/>
      <c r="X347" s="83"/>
      <c r="Y347" s="83"/>
      <c r="Z347" s="83"/>
      <c r="AA347" s="83"/>
      <c r="AC347">
        <f t="shared" si="5"/>
        <v>0</v>
      </c>
    </row>
    <row r="348" spans="1:29" x14ac:dyDescent="0.25">
      <c r="A348">
        <v>15</v>
      </c>
      <c r="B348">
        <v>343</v>
      </c>
      <c r="C348" s="83"/>
      <c r="D348" s="83"/>
      <c r="E348" s="83"/>
      <c r="F348" s="83"/>
      <c r="G348" s="83"/>
      <c r="H348" s="83"/>
      <c r="I348" s="83"/>
      <c r="J348" s="83"/>
      <c r="K348" s="83"/>
      <c r="L348" s="83"/>
      <c r="M348" s="83"/>
      <c r="N348" s="83"/>
      <c r="P348" s="83"/>
      <c r="Q348" s="83"/>
      <c r="R348" s="83"/>
      <c r="S348" s="83"/>
      <c r="T348" s="83"/>
      <c r="U348" s="83"/>
      <c r="V348" s="83"/>
      <c r="W348" s="83"/>
      <c r="X348" s="83"/>
      <c r="Y348" s="83"/>
      <c r="Z348" s="83"/>
      <c r="AA348" s="83"/>
      <c r="AC348">
        <f t="shared" si="5"/>
        <v>0</v>
      </c>
    </row>
    <row r="349" spans="1:29" x14ac:dyDescent="0.25">
      <c r="A349">
        <v>15</v>
      </c>
      <c r="B349">
        <v>344</v>
      </c>
      <c r="C349" s="83">
        <f>LEN('15'!B32)</f>
        <v>0</v>
      </c>
      <c r="D349" s="83"/>
      <c r="E349" s="83"/>
      <c r="F349" s="83"/>
      <c r="G349" s="83"/>
      <c r="H349" s="83"/>
      <c r="I349" s="83"/>
      <c r="J349" s="83"/>
      <c r="K349" s="83"/>
      <c r="L349" s="83"/>
      <c r="M349" s="83"/>
      <c r="N349" s="83"/>
      <c r="P349" s="83">
        <v>100</v>
      </c>
      <c r="Q349" s="83"/>
      <c r="R349" s="83"/>
      <c r="S349" s="83"/>
      <c r="T349" s="83"/>
      <c r="U349" s="83"/>
      <c r="V349" s="83"/>
      <c r="W349" s="83"/>
      <c r="X349" s="83"/>
      <c r="Y349" s="83"/>
      <c r="Z349" s="83"/>
      <c r="AA349" s="83"/>
      <c r="AC349">
        <f t="shared" si="5"/>
        <v>0</v>
      </c>
    </row>
    <row r="350" spans="1:29" x14ac:dyDescent="0.25">
      <c r="A350">
        <v>16</v>
      </c>
      <c r="B350">
        <v>345</v>
      </c>
      <c r="C350" s="83"/>
      <c r="D350" s="83"/>
      <c r="E350" s="83"/>
      <c r="F350" s="83"/>
      <c r="G350" s="83"/>
      <c r="H350" s="83"/>
      <c r="I350" s="83"/>
      <c r="J350" s="83"/>
      <c r="K350" s="83"/>
      <c r="L350" s="83"/>
      <c r="M350" s="83"/>
      <c r="N350" s="83"/>
      <c r="P350" s="83"/>
      <c r="Q350" s="83"/>
      <c r="R350" s="83"/>
      <c r="S350" s="83"/>
      <c r="T350" s="83"/>
      <c r="U350" s="83"/>
      <c r="V350" s="83"/>
      <c r="W350" s="83"/>
      <c r="X350" s="83"/>
      <c r="Y350" s="83"/>
      <c r="Z350" s="83"/>
      <c r="AA350" s="83"/>
      <c r="AC350">
        <f t="shared" si="5"/>
        <v>0</v>
      </c>
    </row>
    <row r="351" spans="1:29" x14ac:dyDescent="0.25">
      <c r="A351">
        <v>17</v>
      </c>
      <c r="B351">
        <v>346</v>
      </c>
      <c r="C351" s="83"/>
      <c r="D351" s="83"/>
      <c r="E351" s="83"/>
      <c r="F351" s="83"/>
      <c r="G351" s="83"/>
      <c r="H351" s="83"/>
      <c r="I351" s="83"/>
      <c r="J351" s="83"/>
      <c r="K351" s="83"/>
      <c r="L351" s="83"/>
      <c r="M351" s="83"/>
      <c r="N351" s="83"/>
      <c r="P351" s="83"/>
      <c r="Q351" s="83"/>
      <c r="R351" s="83"/>
      <c r="S351" s="83"/>
      <c r="T351" s="83"/>
      <c r="U351" s="83"/>
      <c r="V351" s="83"/>
      <c r="W351" s="83"/>
      <c r="X351" s="83"/>
      <c r="Y351" s="83"/>
      <c r="Z351" s="83"/>
      <c r="AA351" s="83"/>
      <c r="AC351">
        <f t="shared" si="5"/>
        <v>0</v>
      </c>
    </row>
    <row r="352" spans="1:29" x14ac:dyDescent="0.25">
      <c r="A352">
        <v>20</v>
      </c>
      <c r="B352">
        <v>347</v>
      </c>
      <c r="C352" s="83"/>
      <c r="D352" s="83"/>
      <c r="E352" s="83"/>
      <c r="F352" s="83"/>
      <c r="G352" s="83"/>
      <c r="H352" s="83"/>
      <c r="I352" s="83"/>
      <c r="J352" s="83"/>
      <c r="K352" s="83"/>
      <c r="L352" s="83"/>
      <c r="M352" s="83"/>
      <c r="N352" s="83"/>
      <c r="P352" s="83"/>
      <c r="Q352" s="83"/>
      <c r="R352" s="83"/>
      <c r="S352" s="83"/>
      <c r="T352" s="83"/>
      <c r="U352" s="83"/>
      <c r="V352" s="83"/>
      <c r="W352" s="83"/>
      <c r="X352" s="83"/>
      <c r="Y352" s="83"/>
      <c r="Z352" s="83"/>
      <c r="AA352" s="83"/>
      <c r="AC352">
        <f t="shared" si="5"/>
        <v>0</v>
      </c>
    </row>
    <row r="353" spans="1:29" x14ac:dyDescent="0.25">
      <c r="A353">
        <v>26</v>
      </c>
      <c r="B353">
        <v>348</v>
      </c>
      <c r="C353" s="83"/>
      <c r="D353" s="83"/>
      <c r="E353" s="83"/>
      <c r="F353" s="83"/>
      <c r="G353" s="83"/>
      <c r="H353" s="83"/>
      <c r="I353" s="83"/>
      <c r="J353" s="83"/>
      <c r="K353" s="83"/>
      <c r="L353" s="83"/>
      <c r="M353" s="83"/>
      <c r="N353" s="83"/>
      <c r="P353" s="83"/>
      <c r="Q353" s="83"/>
      <c r="R353" s="83"/>
      <c r="S353" s="83"/>
      <c r="T353" s="83"/>
      <c r="U353" s="83"/>
      <c r="V353" s="83"/>
      <c r="W353" s="83"/>
      <c r="X353" s="83"/>
      <c r="Y353" s="83"/>
      <c r="Z353" s="83"/>
      <c r="AA353" s="83"/>
      <c r="AC353">
        <f t="shared" si="5"/>
        <v>0</v>
      </c>
    </row>
    <row r="354" spans="1:29" x14ac:dyDescent="0.25">
      <c r="A354">
        <v>27</v>
      </c>
      <c r="B354">
        <v>349</v>
      </c>
      <c r="C354" s="83"/>
      <c r="D354" s="83"/>
      <c r="E354" s="83"/>
      <c r="F354" s="83"/>
      <c r="G354" s="83"/>
      <c r="H354" s="83"/>
      <c r="I354" s="83"/>
      <c r="J354" s="83"/>
      <c r="K354" s="83"/>
      <c r="L354" s="83"/>
      <c r="M354" s="83"/>
      <c r="N354" s="83"/>
      <c r="P354" s="83"/>
      <c r="Q354" s="83"/>
      <c r="R354" s="83"/>
      <c r="S354" s="83"/>
      <c r="T354" s="83"/>
      <c r="U354" s="83"/>
      <c r="V354" s="83"/>
      <c r="W354" s="83"/>
      <c r="X354" s="83"/>
      <c r="Y354" s="83"/>
      <c r="Z354" s="83"/>
      <c r="AA354" s="83"/>
      <c r="AC354">
        <f t="shared" si="5"/>
        <v>0</v>
      </c>
    </row>
    <row r="355" spans="1:29" x14ac:dyDescent="0.25">
      <c r="A355">
        <v>27</v>
      </c>
      <c r="B355">
        <v>350</v>
      </c>
      <c r="C355" s="83"/>
      <c r="D355" s="83"/>
      <c r="E355" s="83"/>
      <c r="F355" s="83"/>
      <c r="G355" s="83"/>
      <c r="H355" s="83"/>
      <c r="I355" s="83"/>
      <c r="J355" s="83"/>
      <c r="K355" s="83"/>
      <c r="L355" s="83"/>
      <c r="M355" s="83"/>
      <c r="N355" s="83"/>
      <c r="P355" s="83"/>
      <c r="Q355" s="83"/>
      <c r="R355" s="83"/>
      <c r="S355" s="83"/>
      <c r="T355" s="83"/>
      <c r="U355" s="83"/>
      <c r="V355" s="83"/>
      <c r="W355" s="83"/>
      <c r="X355" s="83"/>
      <c r="Y355" s="83"/>
      <c r="Z355" s="83"/>
      <c r="AA355" s="83"/>
      <c r="AC355">
        <f t="shared" si="5"/>
        <v>0</v>
      </c>
    </row>
    <row r="356" spans="1:29" x14ac:dyDescent="0.25">
      <c r="A356">
        <v>28</v>
      </c>
      <c r="B356">
        <v>351</v>
      </c>
      <c r="C356" s="83"/>
      <c r="D356" s="83"/>
      <c r="E356" s="83"/>
      <c r="F356" s="83"/>
      <c r="G356" s="83"/>
      <c r="H356" s="83"/>
      <c r="I356" s="83"/>
      <c r="J356" s="83"/>
      <c r="K356" s="83"/>
      <c r="L356" s="83"/>
      <c r="M356" s="83"/>
      <c r="N356" s="83"/>
      <c r="P356" s="83"/>
      <c r="Q356" s="83"/>
      <c r="R356" s="83"/>
      <c r="S356" s="83"/>
      <c r="T356" s="83"/>
      <c r="U356" s="83"/>
      <c r="V356" s="83"/>
      <c r="W356" s="83"/>
      <c r="X356" s="83"/>
      <c r="Y356" s="83"/>
      <c r="Z356" s="83"/>
      <c r="AA356" s="83"/>
      <c r="AC356">
        <f t="shared" si="5"/>
        <v>0</v>
      </c>
    </row>
    <row r="357" spans="1:29" x14ac:dyDescent="0.25">
      <c r="A357">
        <v>28</v>
      </c>
      <c r="B357">
        <v>352</v>
      </c>
      <c r="C357" s="83"/>
      <c r="D357" s="83"/>
      <c r="E357" s="83"/>
      <c r="F357" s="83"/>
      <c r="G357" s="83"/>
      <c r="H357" s="83"/>
      <c r="I357" s="83"/>
      <c r="J357" s="83"/>
      <c r="K357" s="83"/>
      <c r="L357" s="83"/>
      <c r="M357" s="83"/>
      <c r="N357" s="83"/>
      <c r="P357" s="83"/>
      <c r="Q357" s="83"/>
      <c r="R357" s="83"/>
      <c r="S357" s="83"/>
      <c r="T357" s="83"/>
      <c r="U357" s="83"/>
      <c r="V357" s="83"/>
      <c r="W357" s="83"/>
      <c r="X357" s="83"/>
      <c r="Y357" s="83"/>
      <c r="Z357" s="83"/>
      <c r="AA357" s="83"/>
      <c r="AC357">
        <f t="shared" si="5"/>
        <v>0</v>
      </c>
    </row>
    <row r="358" spans="1:29" x14ac:dyDescent="0.25">
      <c r="A358">
        <v>28</v>
      </c>
      <c r="B358">
        <v>353</v>
      </c>
      <c r="C358" s="83"/>
      <c r="D358" s="83"/>
      <c r="E358" s="83"/>
      <c r="F358" s="83"/>
      <c r="G358" s="83"/>
      <c r="H358" s="83"/>
      <c r="I358" s="83"/>
      <c r="J358" s="83"/>
      <c r="K358" s="83"/>
      <c r="L358" s="83"/>
      <c r="M358" s="83"/>
      <c r="N358" s="83"/>
      <c r="P358" s="83"/>
      <c r="Q358" s="83"/>
      <c r="R358" s="83"/>
      <c r="S358" s="83"/>
      <c r="T358" s="83"/>
      <c r="U358" s="83"/>
      <c r="V358" s="83"/>
      <c r="W358" s="83"/>
      <c r="X358" s="83"/>
      <c r="Y358" s="83"/>
      <c r="Z358" s="83"/>
      <c r="AA358" s="83"/>
      <c r="AC358">
        <f t="shared" si="5"/>
        <v>0</v>
      </c>
    </row>
    <row r="359" spans="1:29" x14ac:dyDescent="0.25">
      <c r="A359">
        <v>28</v>
      </c>
      <c r="B359">
        <v>354</v>
      </c>
      <c r="C359" s="83"/>
      <c r="D359" s="83"/>
      <c r="E359" s="83"/>
      <c r="F359" s="83"/>
      <c r="G359" s="83"/>
      <c r="H359" s="83"/>
      <c r="I359" s="83"/>
      <c r="J359" s="83"/>
      <c r="K359" s="83"/>
      <c r="L359" s="83"/>
      <c r="M359" s="83"/>
      <c r="N359" s="83"/>
      <c r="P359" s="83"/>
      <c r="Q359" s="83"/>
      <c r="R359" s="83"/>
      <c r="S359" s="83"/>
      <c r="T359" s="83"/>
      <c r="U359" s="83"/>
      <c r="V359" s="83"/>
      <c r="W359" s="83"/>
      <c r="X359" s="83"/>
      <c r="Y359" s="83"/>
      <c r="Z359" s="83"/>
      <c r="AA359" s="83"/>
      <c r="AC359">
        <f t="shared" si="5"/>
        <v>0</v>
      </c>
    </row>
    <row r="360" spans="1:29" x14ac:dyDescent="0.25">
      <c r="A360">
        <v>28</v>
      </c>
      <c r="B360">
        <v>355</v>
      </c>
      <c r="C360" s="83"/>
      <c r="D360" s="83"/>
      <c r="E360" s="83"/>
      <c r="F360" s="83"/>
      <c r="G360" s="83"/>
      <c r="H360" s="83"/>
      <c r="I360" s="83"/>
      <c r="J360" s="83"/>
      <c r="K360" s="83"/>
      <c r="L360" s="83"/>
      <c r="M360" s="83"/>
      <c r="N360" s="83"/>
      <c r="P360" s="83"/>
      <c r="Q360" s="83"/>
      <c r="R360" s="83"/>
      <c r="S360" s="83"/>
      <c r="T360" s="83"/>
      <c r="U360" s="83"/>
      <c r="V360" s="83"/>
      <c r="W360" s="83"/>
      <c r="X360" s="83"/>
      <c r="Y360" s="83"/>
      <c r="Z360" s="83"/>
      <c r="AA360" s="83"/>
      <c r="AC360">
        <f t="shared" si="5"/>
        <v>0</v>
      </c>
    </row>
    <row r="361" spans="1:29" x14ac:dyDescent="0.25">
      <c r="A361">
        <v>28</v>
      </c>
      <c r="B361">
        <v>356</v>
      </c>
      <c r="C361" s="83"/>
      <c r="D361" s="83"/>
      <c r="E361" s="83"/>
      <c r="F361" s="83"/>
      <c r="G361" s="83"/>
      <c r="H361" s="83"/>
      <c r="I361" s="83"/>
      <c r="J361" s="83"/>
      <c r="K361" s="83"/>
      <c r="L361" s="83"/>
      <c r="M361" s="83"/>
      <c r="N361" s="83"/>
      <c r="P361" s="83"/>
      <c r="Q361" s="83"/>
      <c r="R361" s="83"/>
      <c r="S361" s="83"/>
      <c r="T361" s="83"/>
      <c r="U361" s="83"/>
      <c r="V361" s="83"/>
      <c r="W361" s="83"/>
      <c r="X361" s="83"/>
      <c r="Y361" s="83"/>
      <c r="Z361" s="83"/>
      <c r="AA361" s="83"/>
      <c r="AC361">
        <f t="shared" si="5"/>
        <v>0</v>
      </c>
    </row>
    <row r="362" spans="1:29" x14ac:dyDescent="0.25">
      <c r="A362">
        <v>28</v>
      </c>
      <c r="B362">
        <v>357</v>
      </c>
      <c r="C362" s="83"/>
      <c r="D362" s="83"/>
      <c r="E362" s="83"/>
      <c r="F362" s="83"/>
      <c r="G362" s="83"/>
      <c r="H362" s="83"/>
      <c r="I362" s="83"/>
      <c r="J362" s="83"/>
      <c r="K362" s="83"/>
      <c r="L362" s="83"/>
      <c r="M362" s="83"/>
      <c r="N362" s="83"/>
      <c r="P362" s="83"/>
      <c r="Q362" s="83"/>
      <c r="R362" s="83"/>
      <c r="S362" s="83"/>
      <c r="T362" s="83"/>
      <c r="U362" s="83"/>
      <c r="V362" s="83"/>
      <c r="W362" s="83"/>
      <c r="X362" s="83"/>
      <c r="Y362" s="83"/>
      <c r="Z362" s="83"/>
      <c r="AA362" s="83"/>
      <c r="AC362">
        <f t="shared" ref="AC362:AC369" si="6">IF(OR(C362&gt;P362,D362&gt;Q362,E362&gt;R362),1,0)</f>
        <v>0</v>
      </c>
    </row>
    <row r="363" spans="1:29" x14ac:dyDescent="0.25">
      <c r="A363">
        <v>28</v>
      </c>
      <c r="B363">
        <v>358</v>
      </c>
      <c r="C363" s="83"/>
      <c r="D363" s="83"/>
      <c r="E363" s="83"/>
      <c r="F363" s="83"/>
      <c r="G363" s="83"/>
      <c r="H363" s="83"/>
      <c r="I363" s="83"/>
      <c r="J363" s="83"/>
      <c r="K363" s="83"/>
      <c r="L363" s="83"/>
      <c r="M363" s="83"/>
      <c r="N363" s="83"/>
      <c r="P363" s="83"/>
      <c r="Q363" s="83"/>
      <c r="R363" s="83"/>
      <c r="S363" s="83"/>
      <c r="T363" s="83"/>
      <c r="U363" s="83"/>
      <c r="V363" s="83"/>
      <c r="W363" s="83"/>
      <c r="X363" s="83"/>
      <c r="Y363" s="83"/>
      <c r="Z363" s="83"/>
      <c r="AA363" s="83"/>
      <c r="AC363">
        <f t="shared" si="6"/>
        <v>0</v>
      </c>
    </row>
    <row r="364" spans="1:29" x14ac:dyDescent="0.25">
      <c r="A364">
        <v>28</v>
      </c>
      <c r="B364">
        <v>359</v>
      </c>
      <c r="C364" s="83"/>
      <c r="D364" s="83"/>
      <c r="E364" s="83"/>
      <c r="F364" s="83"/>
      <c r="G364" s="83"/>
      <c r="H364" s="83"/>
      <c r="I364" s="83"/>
      <c r="J364" s="83"/>
      <c r="K364" s="83"/>
      <c r="L364" s="83"/>
      <c r="M364" s="83"/>
      <c r="N364" s="83"/>
      <c r="P364" s="83"/>
      <c r="Q364" s="83"/>
      <c r="R364" s="83"/>
      <c r="S364" s="83"/>
      <c r="T364" s="83"/>
      <c r="U364" s="83"/>
      <c r="V364" s="83"/>
      <c r="W364" s="83"/>
      <c r="X364" s="83"/>
      <c r="Y364" s="83"/>
      <c r="Z364" s="83"/>
      <c r="AA364" s="83"/>
      <c r="AC364">
        <f t="shared" si="6"/>
        <v>0</v>
      </c>
    </row>
    <row r="365" spans="1:29" x14ac:dyDescent="0.25">
      <c r="A365">
        <v>28</v>
      </c>
      <c r="B365">
        <v>360</v>
      </c>
      <c r="C365" s="83"/>
      <c r="D365" s="83"/>
      <c r="E365" s="83"/>
      <c r="F365" s="83"/>
      <c r="G365" s="83"/>
      <c r="H365" s="83"/>
      <c r="I365" s="83"/>
      <c r="J365" s="83"/>
      <c r="K365" s="83"/>
      <c r="L365" s="83"/>
      <c r="M365" s="83"/>
      <c r="N365" s="83"/>
      <c r="P365" s="83"/>
      <c r="Q365" s="83"/>
      <c r="R365" s="83"/>
      <c r="S365" s="83"/>
      <c r="T365" s="83"/>
      <c r="U365" s="83"/>
      <c r="V365" s="83"/>
      <c r="W365" s="83"/>
      <c r="X365" s="83"/>
      <c r="Y365" s="83"/>
      <c r="Z365" s="83"/>
      <c r="AA365" s="83"/>
      <c r="AC365">
        <f t="shared" si="6"/>
        <v>0</v>
      </c>
    </row>
    <row r="366" spans="1:29" x14ac:dyDescent="0.25">
      <c r="A366">
        <v>31</v>
      </c>
      <c r="B366">
        <v>361</v>
      </c>
      <c r="C366" s="83" t="e">
        <f>LEN('31'!#REF!)</f>
        <v>#REF!</v>
      </c>
      <c r="D366" s="83"/>
      <c r="E366" s="83"/>
      <c r="F366" s="83"/>
      <c r="G366" s="83"/>
      <c r="H366" s="83"/>
      <c r="I366" s="83"/>
      <c r="J366" s="83"/>
      <c r="K366" s="83"/>
      <c r="L366" s="83"/>
      <c r="M366" s="83"/>
      <c r="N366" s="83"/>
      <c r="P366" s="83">
        <v>200</v>
      </c>
      <c r="Q366" s="83"/>
      <c r="R366" s="83"/>
      <c r="S366" s="83"/>
      <c r="T366" s="83"/>
      <c r="U366" s="83"/>
      <c r="V366" s="83"/>
      <c r="W366" s="83"/>
      <c r="X366" s="83"/>
      <c r="Y366" s="83"/>
      <c r="Z366" s="83"/>
      <c r="AA366" s="83"/>
      <c r="AC366" t="e">
        <f t="shared" si="6"/>
        <v>#REF!</v>
      </c>
    </row>
    <row r="367" spans="1:29" x14ac:dyDescent="0.25">
      <c r="A367" t="s">
        <v>950</v>
      </c>
      <c r="B367">
        <v>362</v>
      </c>
      <c r="C367" s="83"/>
      <c r="D367" s="83"/>
      <c r="E367" s="83"/>
      <c r="F367" s="83"/>
      <c r="G367" s="83"/>
      <c r="H367" s="83"/>
      <c r="I367" s="83"/>
      <c r="J367" s="83"/>
      <c r="K367" s="83"/>
      <c r="L367" s="83"/>
      <c r="M367" s="83"/>
      <c r="N367" s="83"/>
      <c r="P367" s="83"/>
      <c r="Q367" s="83"/>
      <c r="R367" s="83"/>
      <c r="S367" s="83"/>
      <c r="T367" s="83"/>
      <c r="U367" s="83"/>
      <c r="V367" s="83"/>
      <c r="W367" s="83"/>
      <c r="X367" s="83"/>
      <c r="Y367" s="83"/>
      <c r="Z367" s="83"/>
      <c r="AA367" s="83"/>
      <c r="AC367">
        <f t="shared" si="6"/>
        <v>0</v>
      </c>
    </row>
    <row r="368" spans="1:29" x14ac:dyDescent="0.25">
      <c r="A368" t="s">
        <v>950</v>
      </c>
      <c r="B368">
        <v>363</v>
      </c>
      <c r="C368" s="83"/>
      <c r="D368" s="83"/>
      <c r="E368" s="83"/>
      <c r="F368" s="83"/>
      <c r="G368" s="83"/>
      <c r="H368" s="83"/>
      <c r="I368" s="83"/>
      <c r="J368" s="83"/>
      <c r="K368" s="83"/>
      <c r="L368" s="83"/>
      <c r="M368" s="83"/>
      <c r="N368" s="83"/>
      <c r="P368" s="83"/>
      <c r="Q368" s="83"/>
      <c r="R368" s="83"/>
      <c r="S368" s="83"/>
      <c r="T368" s="83"/>
      <c r="U368" s="83"/>
      <c r="V368" s="83"/>
      <c r="W368" s="83"/>
      <c r="X368" s="83"/>
      <c r="Y368" s="83"/>
      <c r="Z368" s="83"/>
      <c r="AA368" s="83"/>
      <c r="AC368">
        <f t="shared" si="6"/>
        <v>0</v>
      </c>
    </row>
    <row r="369" spans="1:29" x14ac:dyDescent="0.25">
      <c r="A369" t="s">
        <v>950</v>
      </c>
      <c r="B369">
        <v>364</v>
      </c>
      <c r="C369" s="83"/>
      <c r="D369" s="83"/>
      <c r="E369" s="83"/>
      <c r="F369" s="83"/>
      <c r="G369" s="83"/>
      <c r="H369" s="83"/>
      <c r="I369" s="83"/>
      <c r="J369" s="83"/>
      <c r="K369" s="83"/>
      <c r="L369" s="83"/>
      <c r="M369" s="83"/>
      <c r="N369" s="83"/>
      <c r="P369" s="83"/>
      <c r="Q369" s="83"/>
      <c r="R369" s="83"/>
      <c r="S369" s="83"/>
      <c r="T369" s="83"/>
      <c r="U369" s="83"/>
      <c r="V369" s="83"/>
      <c r="W369" s="83"/>
      <c r="X369" s="83"/>
      <c r="Y369" s="83"/>
      <c r="Z369" s="83"/>
      <c r="AA369" s="83"/>
      <c r="AC369">
        <f t="shared" si="6"/>
        <v>0</v>
      </c>
    </row>
    <row r="370" spans="1:29" x14ac:dyDescent="0.25">
      <c r="A370" t="s">
        <v>950</v>
      </c>
      <c r="B370">
        <v>365</v>
      </c>
      <c r="C370" s="83"/>
      <c r="D370" s="83"/>
      <c r="E370" s="83"/>
      <c r="F370" s="83"/>
      <c r="G370" s="83"/>
      <c r="H370" s="83"/>
      <c r="I370" s="83"/>
      <c r="J370" s="83"/>
      <c r="K370" s="83"/>
      <c r="L370" s="83"/>
      <c r="M370" s="83"/>
      <c r="N370" s="83"/>
      <c r="P370" s="83"/>
      <c r="Q370" s="83"/>
      <c r="R370" s="83"/>
      <c r="S370" s="83"/>
      <c r="T370" s="83"/>
      <c r="U370" s="83"/>
      <c r="V370" s="83"/>
      <c r="W370" s="83"/>
      <c r="X370" s="83"/>
      <c r="Y370" s="83"/>
      <c r="Z370" s="83"/>
      <c r="AA370" s="83"/>
    </row>
  </sheetData>
  <sheetProtection password="C71F" sheet="1" objects="1" scenarios="1"/>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1"/>
  <dimension ref="B2:J4"/>
  <sheetViews>
    <sheetView workbookViewId="0">
      <selection activeCell="J2" sqref="J2"/>
    </sheetView>
  </sheetViews>
  <sheetFormatPr baseColWidth="10" defaultColWidth="11.42578125" defaultRowHeight="12.75" x14ac:dyDescent="0.2"/>
  <cols>
    <col min="1" max="1" width="3.42578125" style="1" customWidth="1"/>
    <col min="2" max="2" width="12.140625" style="1" bestFit="1" customWidth="1"/>
    <col min="3" max="3" width="17.5703125" style="1" bestFit="1" customWidth="1"/>
    <col min="4" max="4" width="21" style="1" bestFit="1" customWidth="1"/>
    <col min="5" max="7" width="16.5703125" style="1" bestFit="1" customWidth="1"/>
    <col min="8" max="16384" width="11.42578125" style="1"/>
  </cols>
  <sheetData>
    <row r="2" spans="2:10" x14ac:dyDescent="0.2">
      <c r="B2" s="12" t="s">
        <v>951</v>
      </c>
      <c r="C2" s="12" t="s">
        <v>952</v>
      </c>
      <c r="D2" s="12" t="s">
        <v>953</v>
      </c>
      <c r="E2" s="12" t="s">
        <v>954</v>
      </c>
      <c r="F2" s="12" t="s">
        <v>955</v>
      </c>
      <c r="G2" s="12" t="s">
        <v>954</v>
      </c>
      <c r="H2" s="12" t="s">
        <v>956</v>
      </c>
      <c r="I2" s="12" t="s">
        <v>957</v>
      </c>
      <c r="J2" s="12" t="s">
        <v>958</v>
      </c>
    </row>
    <row r="3" spans="2:10" x14ac:dyDescent="0.2">
      <c r="B3" s="1" t="s">
        <v>61</v>
      </c>
      <c r="C3" s="1">
        <v>0</v>
      </c>
      <c r="D3" s="1">
        <v>0</v>
      </c>
      <c r="E3" s="94">
        <v>0</v>
      </c>
      <c r="F3" s="95">
        <v>1</v>
      </c>
      <c r="G3" s="107">
        <v>0</v>
      </c>
      <c r="H3" s="1" t="s">
        <v>351</v>
      </c>
      <c r="I3" s="1">
        <v>1900</v>
      </c>
      <c r="J3" s="1" t="s">
        <v>959</v>
      </c>
    </row>
    <row r="4" spans="2:10" x14ac:dyDescent="0.2">
      <c r="B4" s="1" t="s">
        <v>562</v>
      </c>
      <c r="C4" s="1">
        <v>99999999999</v>
      </c>
      <c r="D4" s="1">
        <v>1000</v>
      </c>
      <c r="E4" s="94">
        <v>99999999999.999893</v>
      </c>
      <c r="F4" s="95">
        <v>73050</v>
      </c>
      <c r="G4" s="107">
        <v>99999999999.999893</v>
      </c>
      <c r="H4" s="1" t="s">
        <v>960</v>
      </c>
      <c r="I4" s="1">
        <v>2099</v>
      </c>
      <c r="J4" s="1" t="s">
        <v>961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V11"/>
  <sheetViews>
    <sheetView zoomScale="145" zoomScaleNormal="145" workbookViewId="0">
      <selection activeCell="J18" sqref="J18"/>
    </sheetView>
  </sheetViews>
  <sheetFormatPr baseColWidth="10" defaultColWidth="11.42578125" defaultRowHeight="12.75" x14ac:dyDescent="0.2"/>
  <cols>
    <col min="1" max="1" width="19.85546875" style="1" customWidth="1"/>
    <col min="2" max="2" width="10.42578125" style="1" customWidth="1"/>
    <col min="3" max="3" width="12.42578125" style="1" customWidth="1"/>
    <col min="4" max="4" width="4.140625" style="1" customWidth="1"/>
    <col min="5" max="5" width="4.5703125" style="1" customWidth="1"/>
    <col min="6" max="6" width="8.85546875" style="1" customWidth="1"/>
    <col min="7" max="7" width="28.42578125" style="1" customWidth="1"/>
    <col min="8" max="8" width="1.42578125" style="1" customWidth="1"/>
    <col min="9" max="9" width="5.42578125" style="1" bestFit="1" customWidth="1"/>
    <col min="10" max="10" width="44.140625" style="41" customWidth="1"/>
    <col min="11" max="11" width="3" style="1" customWidth="1"/>
    <col min="12" max="13" width="4.42578125" style="1" customWidth="1"/>
    <col min="14" max="14" width="3.5703125" style="1" customWidth="1"/>
    <col min="15" max="16" width="2.5703125" style="1" customWidth="1"/>
    <col min="17" max="17" width="6" style="1" customWidth="1"/>
    <col min="18" max="18" width="3.5703125" style="1" customWidth="1"/>
    <col min="19" max="19" width="3.85546875" style="67" customWidth="1"/>
    <col min="20" max="20" width="5.42578125" style="1" customWidth="1"/>
    <col min="21" max="21" width="4" style="67" bestFit="1" customWidth="1"/>
    <col min="22" max="22" width="2.140625" style="67" customWidth="1"/>
    <col min="23" max="16384" width="11.42578125" style="1"/>
  </cols>
  <sheetData>
    <row r="1" spans="1:22" ht="15" x14ac:dyDescent="0.2">
      <c r="A1" s="281" t="s">
        <v>17</v>
      </c>
      <c r="B1" s="281"/>
      <c r="C1" s="281"/>
      <c r="D1" s="281"/>
      <c r="E1" s="281"/>
      <c r="F1" s="281"/>
      <c r="G1" s="281"/>
      <c r="J1" s="93" t="str">
        <f>'1'!A6</f>
        <v>PILAR I: Derecho de los Accionistas</v>
      </c>
      <c r="U1" s="67">
        <v>2</v>
      </c>
    </row>
    <row r="2" spans="1:22" hidden="1" x14ac:dyDescent="0.2">
      <c r="A2" s="71" t="s">
        <v>2</v>
      </c>
      <c r="B2" s="71" t="s">
        <v>2</v>
      </c>
      <c r="C2" s="71" t="s">
        <v>2</v>
      </c>
      <c r="D2" s="71" t="s">
        <v>2</v>
      </c>
      <c r="E2" s="71" t="s">
        <v>2</v>
      </c>
      <c r="F2" s="71" t="s">
        <v>2</v>
      </c>
      <c r="G2" s="71" t="s">
        <v>2</v>
      </c>
      <c r="H2" s="71" t="s">
        <v>2</v>
      </c>
      <c r="I2" s="71" t="s">
        <v>2</v>
      </c>
      <c r="J2" s="71" t="s">
        <v>2</v>
      </c>
      <c r="K2" s="71" t="s">
        <v>2</v>
      </c>
      <c r="L2" s="71" t="s">
        <v>2</v>
      </c>
      <c r="M2" s="71" t="s">
        <v>2</v>
      </c>
      <c r="N2" s="71" t="s">
        <v>2</v>
      </c>
    </row>
    <row r="3" spans="1:22" ht="15" x14ac:dyDescent="0.2">
      <c r="A3" s="282" t="s">
        <v>90</v>
      </c>
      <c r="B3" s="282"/>
      <c r="C3" s="282"/>
      <c r="D3" s="282"/>
      <c r="E3" s="282"/>
      <c r="F3" s="282"/>
      <c r="G3" s="282"/>
      <c r="J3" s="92" t="s">
        <v>53</v>
      </c>
      <c r="U3" s="67">
        <f>SUM(V:V)</f>
        <v>2</v>
      </c>
    </row>
    <row r="4" spans="1:22" x14ac:dyDescent="0.2">
      <c r="A4" s="240"/>
      <c r="B4" s="240"/>
      <c r="C4" s="241"/>
      <c r="D4" s="98" t="s">
        <v>56</v>
      </c>
      <c r="E4" s="98" t="s">
        <v>57</v>
      </c>
      <c r="F4" s="283" t="s">
        <v>58</v>
      </c>
      <c r="G4" s="283"/>
      <c r="I4" s="54" t="s">
        <v>59</v>
      </c>
    </row>
    <row r="5" spans="1:22" ht="119.1" customHeight="1" x14ac:dyDescent="0.25">
      <c r="A5" s="247" t="s">
        <v>91</v>
      </c>
      <c r="B5" s="248"/>
      <c r="C5" s="249"/>
      <c r="D5" s="97" t="s">
        <v>61</v>
      </c>
      <c r="E5" s="97"/>
      <c r="F5" s="216" t="s">
        <v>92</v>
      </c>
      <c r="G5" s="218"/>
      <c r="I5" s="55" t="str">
        <f>CONCATENATE("(",LEN(F5),")")</f>
        <v>(510)</v>
      </c>
      <c r="J5" s="53" t="str">
        <f>IF(( AND(D5="x",E5="x") ),"(*) Marcar solo un valor: Si o No",IF(AND(E5="x",LEN(F5)=0),"(*) Completar la celda de Explicación",
CONCATENATE("(Si/No) Marcar con 'X' solo uno de los campos. (Explicación) Longitud Máxima de ",Explicacion_LongMaximo," caracteres")))</f>
        <v>(Si/No) Marcar con 'X' solo uno de los campos. (Explicación) Longitud Máxima de 1000 caracteres</v>
      </c>
      <c r="S5" s="67">
        <v>39</v>
      </c>
      <c r="U5"/>
      <c r="V5" s="68">
        <f>IF( AND(D5="",E5=""),0,IF(AND(E5&lt;&gt;"",F5=""),0,1))</f>
        <v>1</v>
      </c>
    </row>
    <row r="6" spans="1:22" ht="45.75" customHeight="1" x14ac:dyDescent="0.25">
      <c r="A6" s="247" t="s">
        <v>93</v>
      </c>
      <c r="B6" s="248"/>
      <c r="C6" s="249"/>
      <c r="D6" s="97" t="s">
        <v>61</v>
      </c>
      <c r="E6" s="97"/>
      <c r="F6" s="216" t="s">
        <v>94</v>
      </c>
      <c r="G6" s="218"/>
      <c r="I6" s="55" t="str">
        <f>CONCATENATE("(",LEN(F6),")")</f>
        <v>(196)</v>
      </c>
      <c r="J6" s="53" t="str">
        <f>IF(( AND(D6="x",E6="x") ),"(*) Marcar solo un valor: Si o No",IF(AND(E6="x",LEN(F6)=0),"(*) Completar la celda de Explicación",
CONCATENATE("(Si/No) Marcar con 'X' solo uno de los campos. (Explicación) Longitud Máxima de ",Explicacion_LongMaximo," caracteres")))</f>
        <v>(Si/No) Marcar con 'X' solo uno de los campos. (Explicación) Longitud Máxima de 1000 caracteres</v>
      </c>
      <c r="S6" s="67">
        <v>40</v>
      </c>
      <c r="U6"/>
      <c r="V6" s="68">
        <f>IF( AND(D6="",E6=""),0,IF(AND(E6&lt;&gt;"",F6=""),0,1))</f>
        <v>1</v>
      </c>
    </row>
    <row r="7" spans="1:22" x14ac:dyDescent="0.2">
      <c r="A7" s="271"/>
      <c r="B7" s="271"/>
      <c r="C7" s="271"/>
      <c r="D7" s="271"/>
      <c r="E7" s="271"/>
      <c r="F7" s="271"/>
      <c r="G7" s="271"/>
    </row>
    <row r="8" spans="1:22" ht="30.75" customHeight="1" x14ac:dyDescent="0.2">
      <c r="A8" s="271" t="s">
        <v>95</v>
      </c>
      <c r="B8" s="271"/>
      <c r="C8" s="271"/>
      <c r="D8" s="271"/>
      <c r="E8" s="271"/>
      <c r="F8" s="271"/>
      <c r="G8" s="271"/>
    </row>
    <row r="9" spans="1:22" x14ac:dyDescent="0.2">
      <c r="A9" s="278" t="s">
        <v>96</v>
      </c>
      <c r="B9" s="272" t="s">
        <v>97</v>
      </c>
      <c r="C9" s="273"/>
      <c r="D9" s="273"/>
      <c r="E9" s="274"/>
      <c r="F9" s="97" t="s">
        <v>61</v>
      </c>
      <c r="S9" s="67">
        <v>126</v>
      </c>
    </row>
    <row r="10" spans="1:22" x14ac:dyDescent="0.2">
      <c r="A10" s="279"/>
      <c r="B10" s="272" t="s">
        <v>98</v>
      </c>
      <c r="C10" s="273"/>
      <c r="D10" s="273"/>
      <c r="E10" s="274"/>
      <c r="F10" s="97"/>
      <c r="S10" s="67">
        <v>127</v>
      </c>
    </row>
    <row r="11" spans="1:22" ht="15" x14ac:dyDescent="0.25">
      <c r="A11" s="280"/>
      <c r="B11" s="275" t="s">
        <v>99</v>
      </c>
      <c r="C11" s="276"/>
      <c r="D11" s="276"/>
      <c r="E11" s="277"/>
      <c r="F11" s="216" t="s">
        <v>100</v>
      </c>
      <c r="G11" s="218"/>
      <c r="S11" s="67">
        <v>128</v>
      </c>
      <c r="U11"/>
    </row>
  </sheetData>
  <sheetProtection algorithmName="SHA-512" hashValue="FCrMr6/uJOslfCcrlr374PqEd7hRbEeftKsJLIE6mr/IFPBrFGes7rvTtOjsagHWIsivVsvGccwG84pE8XhVkA==" saltValue="+YfCwFd2T5/707AkfFXAow==" spinCount="100000" sheet="1" objects="1" scenarios="1" formatRows="0"/>
  <mergeCells count="15">
    <mergeCell ref="A1:G1"/>
    <mergeCell ref="A3:G3"/>
    <mergeCell ref="A4:C4"/>
    <mergeCell ref="A7:G7"/>
    <mergeCell ref="F4:G4"/>
    <mergeCell ref="A5:C5"/>
    <mergeCell ref="A6:C6"/>
    <mergeCell ref="F6:G6"/>
    <mergeCell ref="F5:G5"/>
    <mergeCell ref="A8:G8"/>
    <mergeCell ref="B9:E9"/>
    <mergeCell ref="B10:E10"/>
    <mergeCell ref="B11:E11"/>
    <mergeCell ref="F11:G11"/>
    <mergeCell ref="A9:A11"/>
  </mergeCells>
  <dataValidations count="3">
    <dataValidation type="textLength" allowBlank="1" showErrorMessage="1" error="Cantidad de caracteres NO valido." sqref="F5:G6" xr:uid="{00000000-0002-0000-0300-000000000000}">
      <formula1>Explicacion_LongMinimo</formula1>
      <formula2>Explicacion_LongMaximo</formula2>
    </dataValidation>
    <dataValidation type="custom" allowBlank="1" showDropDown="1" showInputMessage="1" showErrorMessage="1" error="Valor NO Valido." prompt="Ingrese &quot;X&quot;" sqref="F9:F10" xr:uid="{00000000-0002-0000-0300-000001000000}">
      <formula1>COUNTIF(Respuesta_SINO,TRIM(CELL("contents")))=1</formula1>
    </dataValidation>
    <dataValidation type="custom" allowBlank="1" showDropDown="1" showInputMessage="1" showErrorMessage="1" error="Valor NO Válido." prompt="Ingrese &quot;X&quot;" sqref="D5:E6" xr:uid="{00000000-0002-0000-0300-000002000000}">
      <formula1>COUNTIF(Respuesta_SINO,TRIM(CELL("contents")))=1</formula1>
    </dataValidation>
  </dataValidations>
  <hyperlinks>
    <hyperlink ref="J3" location="Principal!A1" display="Volver al Indice" xr:uid="{00000000-0004-0000-0300-000000000000}"/>
  </hyperlinks>
  <pageMargins left="0.7" right="0.7" top="1.3149999999999999" bottom="0.75" header="0.3" footer="0.3"/>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V12"/>
  <sheetViews>
    <sheetView zoomScale="85" zoomScaleNormal="85" workbookViewId="0">
      <selection activeCell="H18" sqref="H18"/>
    </sheetView>
  </sheetViews>
  <sheetFormatPr baseColWidth="10" defaultColWidth="11.42578125" defaultRowHeight="12.75" x14ac:dyDescent="0.2"/>
  <cols>
    <col min="1" max="1" width="42.85546875" style="1" customWidth="1"/>
    <col min="2" max="2" width="4.42578125" style="1" customWidth="1"/>
    <col min="3" max="3" width="4.85546875" style="1" customWidth="1"/>
    <col min="4" max="4" width="11.42578125" style="1"/>
    <col min="5" max="5" width="10.42578125" style="1" customWidth="1"/>
    <col min="6" max="6" width="11" style="1" customWidth="1"/>
    <col min="7" max="7" width="1.5703125" style="1" customWidth="1"/>
    <col min="8" max="8" width="5.42578125" style="1" bestFit="1" customWidth="1"/>
    <col min="9" max="9" width="46.140625" style="41" customWidth="1"/>
    <col min="10" max="10" width="3.140625" style="1" customWidth="1"/>
    <col min="11" max="11" width="3.85546875" style="1" customWidth="1"/>
    <col min="12" max="12" width="4" style="1" customWidth="1"/>
    <col min="13" max="13" width="3.85546875" style="1" customWidth="1"/>
    <col min="14" max="14" width="4.140625" style="1" customWidth="1"/>
    <col min="15" max="15" width="2.5703125" style="1" customWidth="1"/>
    <col min="16" max="16" width="3.42578125" style="1" customWidth="1"/>
    <col min="17" max="17" width="4.5703125" style="1" customWidth="1"/>
    <col min="18" max="18" width="5.42578125" style="1" customWidth="1"/>
    <col min="19" max="19" width="4.5703125" style="67" customWidth="1"/>
    <col min="20" max="20" width="6.140625" style="1" customWidth="1"/>
    <col min="21" max="21" width="4" style="67" bestFit="1" customWidth="1"/>
    <col min="22" max="22" width="2.42578125" style="67" customWidth="1"/>
    <col min="23" max="16384" width="11.42578125" style="1"/>
  </cols>
  <sheetData>
    <row r="1" spans="1:22" ht="15" x14ac:dyDescent="0.2">
      <c r="A1" s="270" t="s">
        <v>101</v>
      </c>
      <c r="B1" s="270"/>
      <c r="C1" s="270"/>
      <c r="D1" s="270"/>
      <c r="E1" s="270"/>
      <c r="F1" s="270"/>
      <c r="I1" s="93" t="str">
        <f>'1'!A6</f>
        <v>PILAR I: Derecho de los Accionistas</v>
      </c>
      <c r="U1" s="67">
        <v>2</v>
      </c>
    </row>
    <row r="2" spans="1:22" hidden="1" x14ac:dyDescent="0.2">
      <c r="A2" s="71" t="s">
        <v>2</v>
      </c>
      <c r="B2" s="71" t="s">
        <v>2</v>
      </c>
      <c r="C2" s="71" t="s">
        <v>2</v>
      </c>
      <c r="D2" s="71" t="s">
        <v>2</v>
      </c>
      <c r="E2" s="71" t="s">
        <v>2</v>
      </c>
      <c r="F2" s="71" t="s">
        <v>2</v>
      </c>
      <c r="G2" s="71" t="s">
        <v>2</v>
      </c>
      <c r="H2" s="71" t="s">
        <v>2</v>
      </c>
      <c r="I2" s="71" t="s">
        <v>2</v>
      </c>
      <c r="J2" s="71" t="s">
        <v>2</v>
      </c>
      <c r="K2" s="71" t="s">
        <v>2</v>
      </c>
      <c r="L2" s="71" t="s">
        <v>2</v>
      </c>
      <c r="M2" s="71" t="s">
        <v>2</v>
      </c>
      <c r="N2" s="71" t="s">
        <v>2</v>
      </c>
    </row>
    <row r="3" spans="1:22" ht="15" x14ac:dyDescent="0.2">
      <c r="A3" s="261" t="s">
        <v>102</v>
      </c>
      <c r="B3" s="261"/>
      <c r="C3" s="261"/>
      <c r="D3" s="261"/>
      <c r="E3" s="261"/>
      <c r="F3" s="261"/>
      <c r="I3" s="92" t="s">
        <v>53</v>
      </c>
      <c r="U3" s="67">
        <f>SUM(V:V)</f>
        <v>2</v>
      </c>
    </row>
    <row r="4" spans="1:22" ht="23.25" customHeight="1" x14ac:dyDescent="0.2">
      <c r="B4" s="98" t="s">
        <v>56</v>
      </c>
      <c r="C4" s="98" t="s">
        <v>57</v>
      </c>
      <c r="D4" s="286" t="s">
        <v>58</v>
      </c>
      <c r="E4" s="286"/>
      <c r="F4" s="286"/>
      <c r="H4" s="54" t="s">
        <v>59</v>
      </c>
    </row>
    <row r="5" spans="1:22" ht="140.25" customHeight="1" x14ac:dyDescent="0.25">
      <c r="A5" s="131" t="s">
        <v>103</v>
      </c>
      <c r="B5" s="97" t="s">
        <v>61</v>
      </c>
      <c r="C5" s="97"/>
      <c r="D5" s="216" t="s">
        <v>104</v>
      </c>
      <c r="E5" s="217"/>
      <c r="F5" s="218"/>
      <c r="H5" s="55" t="str">
        <f>CONCATENATE("(",LEN(D5),")")</f>
        <v>(531)</v>
      </c>
      <c r="I5" s="53" t="str">
        <f>IF(( AND(B5="x",C5="x") ),"(*) Marcar solo un valor: Si o No",IF(AND(C5="x",LEN(D5)=0),"(*) Completar la celda de Explicación",
CONCATENATE("(Si/No) Marcar con 'X' solo uno de los campos. (Explicación) Longitud Máxima de ",Explicacion_LongMaximo," caracteres")))</f>
        <v>(Si/No) Marcar con 'X' solo uno de los campos. (Explicación) Longitud Máxima de 1000 caracteres</v>
      </c>
      <c r="S5" s="67">
        <v>41</v>
      </c>
      <c r="U5"/>
      <c r="V5" s="68">
        <f>IF( AND(B5="",C5=""),0,IF(AND(C5&lt;&gt;"",D5=""),0,1))</f>
        <v>1</v>
      </c>
    </row>
    <row r="6" spans="1:22" ht="47.25" customHeight="1" x14ac:dyDescent="0.25">
      <c r="A6" s="132" t="s">
        <v>105</v>
      </c>
      <c r="B6" s="97" t="s">
        <v>61</v>
      </c>
      <c r="C6" s="97"/>
      <c r="D6" s="216" t="s">
        <v>106</v>
      </c>
      <c r="E6" s="217"/>
      <c r="F6" s="218"/>
      <c r="H6" s="55" t="str">
        <f>CONCATENATE("(",LEN(D6),")")</f>
        <v>(74)</v>
      </c>
      <c r="I6" s="53" t="str">
        <f>IF(( AND(B6="x",C6="x") ),"(*) Marcar solo un valor: Si o No",IF(AND(C6="x",LEN(D6)=0),"(*) Completar la celda de Explicación",
CONCATENATE("(Si/No) Marcar con 'X' solo uno de los campos. (Explicación) Longitud Máxima de ",Explicacion_LongMaximo," caracteres")))</f>
        <v>(Si/No) Marcar con 'X' solo uno de los campos. (Explicación) Longitud Máxima de 1000 caracteres</v>
      </c>
      <c r="S6" s="67">
        <v>42</v>
      </c>
      <c r="U6"/>
      <c r="V6" s="68">
        <f>IF( AND(B6="",C6=""),0,IF(AND(C6&lt;&gt;"",D6=""),0,1))</f>
        <v>1</v>
      </c>
    </row>
    <row r="7" spans="1:22" x14ac:dyDescent="0.2">
      <c r="A7" s="271"/>
      <c r="B7" s="271"/>
      <c r="C7" s="271"/>
      <c r="D7" s="271"/>
      <c r="E7" s="271"/>
      <c r="F7" s="271"/>
    </row>
    <row r="8" spans="1:22" ht="47.1" customHeight="1" x14ac:dyDescent="0.25">
      <c r="A8" s="285" t="s">
        <v>107</v>
      </c>
      <c r="B8" s="285"/>
      <c r="C8" s="285"/>
      <c r="D8" s="285"/>
      <c r="E8" s="285"/>
      <c r="F8" s="285"/>
      <c r="H8"/>
    </row>
    <row r="9" spans="1:22" x14ac:dyDescent="0.2">
      <c r="A9" s="290"/>
      <c r="B9" s="290"/>
      <c r="C9" s="290"/>
      <c r="D9" s="290"/>
      <c r="E9" s="14" t="s">
        <v>56</v>
      </c>
      <c r="F9" s="14" t="s">
        <v>57</v>
      </c>
    </row>
    <row r="10" spans="1:22" ht="30.75" customHeight="1" x14ac:dyDescent="0.25">
      <c r="A10" s="287" t="s">
        <v>108</v>
      </c>
      <c r="B10" s="288"/>
      <c r="C10" s="288"/>
      <c r="D10" s="289"/>
      <c r="E10" s="97"/>
      <c r="F10" s="97" t="s">
        <v>61</v>
      </c>
      <c r="I10" s="41" t="str">
        <f>IF(( AND($E$10="x",$F$10="x") ),"(*) Marcar solo un valor: Si o No","")</f>
        <v/>
      </c>
      <c r="S10" s="67">
        <v>129</v>
      </c>
      <c r="U10"/>
    </row>
    <row r="11" spans="1:22" ht="43.5" customHeight="1" x14ac:dyDescent="0.25">
      <c r="A11" s="287" t="s">
        <v>109</v>
      </c>
      <c r="B11" s="288"/>
      <c r="C11" s="288"/>
      <c r="D11" s="289"/>
      <c r="E11" s="97"/>
      <c r="F11" s="97" t="s">
        <v>61</v>
      </c>
      <c r="I11" s="41" t="str">
        <f>IF(( AND($E$11="x",$F$11="x") ),"(*) Marcar solo un valor: Si o No","")</f>
        <v/>
      </c>
      <c r="S11" s="67">
        <v>130</v>
      </c>
      <c r="U11"/>
    </row>
    <row r="12" spans="1:22" ht="29.25" customHeight="1" x14ac:dyDescent="0.2">
      <c r="A12" s="284" t="s">
        <v>110</v>
      </c>
      <c r="B12" s="284"/>
      <c r="C12" s="284"/>
      <c r="D12" s="284"/>
      <c r="E12" s="284"/>
      <c r="F12" s="284"/>
    </row>
  </sheetData>
  <sheetProtection algorithmName="SHA-512" hashValue="KvfqJ3hJmLtR02FU4BImYD/QKfDYQu7eGjPqiYShYFUYfMyjF83OVLif+YwJjuhJVlA1Tdzdw1LH5grby4QWoA==" saltValue="nwqG3x1AXaVV1p6tT6st/w==" spinCount="100000" sheet="1" objects="1" scenarios="1" formatRows="0"/>
  <mergeCells count="11">
    <mergeCell ref="A1:F1"/>
    <mergeCell ref="A3:F3"/>
    <mergeCell ref="A7:F7"/>
    <mergeCell ref="A12:F12"/>
    <mergeCell ref="A8:F8"/>
    <mergeCell ref="D4:F4"/>
    <mergeCell ref="D5:F5"/>
    <mergeCell ref="D6:F6"/>
    <mergeCell ref="A10:D10"/>
    <mergeCell ref="A11:D11"/>
    <mergeCell ref="A9:D9"/>
  </mergeCells>
  <dataValidations count="3">
    <dataValidation type="custom" allowBlank="1" showDropDown="1" showInputMessage="1" showErrorMessage="1" error="Valor NO Valido." prompt="Ingrese &quot;X&quot;" sqref="E10:F11" xr:uid="{00000000-0002-0000-0400-000000000000}">
      <formula1>COUNTIF(Respuesta_SINO,TRIM(CELL("contents")))=1</formula1>
    </dataValidation>
    <dataValidation type="textLength" allowBlank="1" showErrorMessage="1" error="Cantidad de caracteres NO valido." sqref="D5:F6" xr:uid="{00000000-0002-0000-0400-000001000000}">
      <formula1>Explicacion_LongMinimo</formula1>
      <formula2>Explicacion_LongMaximo</formula2>
    </dataValidation>
    <dataValidation type="custom" allowBlank="1" showDropDown="1" showInputMessage="1" showErrorMessage="1" error="Valor NO Válido." prompt="Ingrese &quot;X&quot;" sqref="B5:C6" xr:uid="{00000000-0002-0000-0400-000002000000}">
      <formula1>COUNTIF(Respuesta_SINO,TRIM(CELL("contents")))=1</formula1>
    </dataValidation>
  </dataValidations>
  <hyperlinks>
    <hyperlink ref="I3" location="Principal!A1" display="Volver al Indice"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V34"/>
  <sheetViews>
    <sheetView zoomScale="85" zoomScaleNormal="85" workbookViewId="0">
      <selection activeCell="K16" sqref="K16"/>
    </sheetView>
  </sheetViews>
  <sheetFormatPr baseColWidth="10" defaultColWidth="11.42578125" defaultRowHeight="12.75" x14ac:dyDescent="0.2"/>
  <cols>
    <col min="1" max="1" width="3.42578125" style="1" customWidth="1"/>
    <col min="2" max="2" width="25.85546875" style="1" customWidth="1"/>
    <col min="3" max="3" width="15" style="1" customWidth="1"/>
    <col min="4" max="4" width="2.85546875" style="1" customWidth="1"/>
    <col min="5" max="6" width="4.5703125" style="1" customWidth="1"/>
    <col min="7" max="7" width="3.140625" style="1" customWidth="1"/>
    <col min="8" max="8" width="26.85546875" style="1" customWidth="1"/>
    <col min="9" max="9" width="1.5703125" style="1" customWidth="1"/>
    <col min="10" max="10" width="5.42578125" style="1" bestFit="1" customWidth="1"/>
    <col min="11" max="11" width="46.5703125" style="41" customWidth="1"/>
    <col min="12" max="13" width="3.5703125" style="1" customWidth="1"/>
    <col min="14" max="14" width="5" style="1" customWidth="1"/>
    <col min="15" max="15" width="5.42578125" style="1" customWidth="1"/>
    <col min="16" max="16" width="4.85546875" style="1" customWidth="1"/>
    <col min="17" max="17" width="4" style="1" customWidth="1"/>
    <col min="18" max="18" width="5.42578125" style="1" customWidth="1"/>
    <col min="19" max="19" width="4.42578125" style="67" customWidth="1"/>
    <col min="20" max="20" width="4.85546875" style="1" customWidth="1"/>
    <col min="21" max="21" width="4" style="67" bestFit="1" customWidth="1"/>
    <col min="22" max="22" width="3" style="67" customWidth="1"/>
    <col min="23" max="16384" width="11.42578125" style="1"/>
  </cols>
  <sheetData>
    <row r="1" spans="1:22" ht="15" x14ac:dyDescent="0.2">
      <c r="A1" s="270" t="s">
        <v>21</v>
      </c>
      <c r="B1" s="270"/>
      <c r="C1" s="270"/>
      <c r="D1" s="270"/>
      <c r="E1" s="270"/>
      <c r="F1" s="270"/>
      <c r="G1" s="270"/>
      <c r="H1" s="270"/>
      <c r="K1" s="93" t="str">
        <f>'1'!A6</f>
        <v>PILAR I: Derecho de los Accionistas</v>
      </c>
      <c r="U1" s="67">
        <v>2</v>
      </c>
    </row>
    <row r="2" spans="1:22" hidden="1" x14ac:dyDescent="0.2">
      <c r="A2" s="71" t="s">
        <v>2</v>
      </c>
      <c r="B2" s="71" t="s">
        <v>2</v>
      </c>
      <c r="C2" s="71" t="s">
        <v>2</v>
      </c>
      <c r="D2" s="71" t="s">
        <v>2</v>
      </c>
      <c r="E2" s="71" t="s">
        <v>2</v>
      </c>
      <c r="F2" s="71" t="s">
        <v>2</v>
      </c>
      <c r="G2" s="71" t="s">
        <v>2</v>
      </c>
      <c r="H2" s="71" t="s">
        <v>2</v>
      </c>
      <c r="I2" s="71" t="s">
        <v>2</v>
      </c>
      <c r="J2" s="71" t="s">
        <v>2</v>
      </c>
      <c r="K2" s="71" t="s">
        <v>2</v>
      </c>
      <c r="L2" s="71" t="s">
        <v>2</v>
      </c>
      <c r="M2" s="71" t="s">
        <v>2</v>
      </c>
      <c r="N2" s="71" t="s">
        <v>2</v>
      </c>
    </row>
    <row r="3" spans="1:22" ht="15" customHeight="1" x14ac:dyDescent="0.2">
      <c r="A3" s="261" t="s">
        <v>111</v>
      </c>
      <c r="B3" s="261"/>
      <c r="C3" s="261"/>
      <c r="D3" s="261"/>
      <c r="E3" s="261"/>
      <c r="F3" s="261"/>
      <c r="G3" s="261"/>
      <c r="H3" s="261"/>
      <c r="K3" s="92" t="s">
        <v>53</v>
      </c>
      <c r="U3" s="67">
        <f>SUM(V:V)</f>
        <v>2</v>
      </c>
    </row>
    <row r="4" spans="1:22" x14ac:dyDescent="0.2">
      <c r="A4" s="305"/>
      <c r="B4" s="305"/>
      <c r="C4" s="305"/>
      <c r="D4" s="305"/>
      <c r="E4" s="98" t="s">
        <v>56</v>
      </c>
      <c r="F4" s="98" t="s">
        <v>57</v>
      </c>
      <c r="G4" s="294" t="s">
        <v>58</v>
      </c>
      <c r="H4" s="295"/>
      <c r="J4" s="54" t="s">
        <v>59</v>
      </c>
    </row>
    <row r="5" spans="1:22" ht="60.75" customHeight="1" x14ac:dyDescent="0.25">
      <c r="A5" s="247" t="s">
        <v>112</v>
      </c>
      <c r="B5" s="248"/>
      <c r="C5" s="248"/>
      <c r="D5" s="248"/>
      <c r="E5" s="97" t="s">
        <v>61</v>
      </c>
      <c r="F5" s="97"/>
      <c r="G5" s="216" t="s">
        <v>113</v>
      </c>
      <c r="H5" s="218"/>
      <c r="J5" s="55" t="str">
        <f>CONCATENATE("(",LEN(G5),")")</f>
        <v>(190)</v>
      </c>
      <c r="K5" s="53"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67">
        <v>43</v>
      </c>
      <c r="U5"/>
      <c r="V5" s="68">
        <f>IF( AND(E5="",F5=""),0,IF(AND(F5&lt;&gt;"",G5=""),0,1))</f>
        <v>1</v>
      </c>
    </row>
    <row r="6" spans="1:22" ht="45.75" customHeight="1" x14ac:dyDescent="0.2">
      <c r="A6" s="262" t="s">
        <v>114</v>
      </c>
      <c r="B6" s="262"/>
      <c r="C6" s="262"/>
      <c r="D6" s="262"/>
      <c r="E6" s="262"/>
      <c r="F6" s="262"/>
      <c r="G6" s="262"/>
      <c r="H6" s="262"/>
    </row>
    <row r="7" spans="1:22" ht="26.25" customHeight="1" x14ac:dyDescent="0.2">
      <c r="B7" s="130" t="s">
        <v>115</v>
      </c>
      <c r="C7" s="3" t="s">
        <v>116</v>
      </c>
      <c r="D7" s="306" t="s">
        <v>117</v>
      </c>
      <c r="E7" s="306"/>
      <c r="F7" s="306"/>
      <c r="G7" s="306"/>
      <c r="H7" s="16"/>
    </row>
    <row r="8" spans="1:22" ht="18" customHeight="1" x14ac:dyDescent="0.25">
      <c r="B8" s="133" t="s">
        <v>118</v>
      </c>
      <c r="C8" s="97" t="s">
        <v>61</v>
      </c>
      <c r="D8" s="300" t="s">
        <v>61</v>
      </c>
      <c r="E8" s="301"/>
      <c r="F8" s="301"/>
      <c r="G8" s="302"/>
      <c r="H8" s="16"/>
      <c r="S8" s="67">
        <v>384</v>
      </c>
      <c r="U8"/>
    </row>
    <row r="9" spans="1:22" ht="15.75" x14ac:dyDescent="0.2">
      <c r="B9" s="17" t="s">
        <v>119</v>
      </c>
      <c r="C9" s="97" t="s">
        <v>61</v>
      </c>
      <c r="D9" s="300" t="s">
        <v>61</v>
      </c>
      <c r="E9" s="301"/>
      <c r="F9" s="301"/>
      <c r="G9" s="302"/>
      <c r="H9" s="16"/>
      <c r="S9" s="67">
        <v>131</v>
      </c>
    </row>
    <row r="10" spans="1:22" ht="15.75" x14ac:dyDescent="0.2">
      <c r="B10" s="17" t="s">
        <v>120</v>
      </c>
      <c r="C10" s="97" t="s">
        <v>61</v>
      </c>
      <c r="D10" s="300" t="s">
        <v>61</v>
      </c>
      <c r="E10" s="301"/>
      <c r="F10" s="301"/>
      <c r="G10" s="302"/>
      <c r="H10" s="16"/>
      <c r="S10" s="67">
        <v>132</v>
      </c>
    </row>
    <row r="11" spans="1:22" ht="15.75" x14ac:dyDescent="0.2">
      <c r="B11" s="17" t="s">
        <v>121</v>
      </c>
      <c r="C11" s="97" t="s">
        <v>61</v>
      </c>
      <c r="D11" s="300" t="s">
        <v>61</v>
      </c>
      <c r="E11" s="301"/>
      <c r="F11" s="301"/>
      <c r="G11" s="302"/>
      <c r="H11" s="16"/>
      <c r="S11" s="67">
        <v>133</v>
      </c>
    </row>
    <row r="12" spans="1:22" ht="15.75" x14ac:dyDescent="0.2">
      <c r="B12" s="17" t="s">
        <v>122</v>
      </c>
      <c r="C12" s="97" t="s">
        <v>61</v>
      </c>
      <c r="D12" s="300" t="s">
        <v>61</v>
      </c>
      <c r="E12" s="301"/>
      <c r="F12" s="301"/>
      <c r="G12" s="302"/>
      <c r="H12" s="16"/>
      <c r="S12" s="67">
        <v>134</v>
      </c>
    </row>
    <row r="13" spans="1:22" ht="25.5" x14ac:dyDescent="0.2">
      <c r="B13" s="134" t="s">
        <v>123</v>
      </c>
      <c r="C13" s="97" t="s">
        <v>61</v>
      </c>
      <c r="D13" s="300" t="s">
        <v>61</v>
      </c>
      <c r="E13" s="301"/>
      <c r="F13" s="301"/>
      <c r="G13" s="302"/>
      <c r="H13" s="16"/>
      <c r="S13" s="67">
        <v>135</v>
      </c>
    </row>
    <row r="14" spans="1:22" ht="15.75" x14ac:dyDescent="0.25">
      <c r="B14" s="134" t="s">
        <v>124</v>
      </c>
      <c r="C14" s="97"/>
      <c r="D14" s="300"/>
      <c r="E14" s="301"/>
      <c r="F14" s="301"/>
      <c r="G14" s="302"/>
      <c r="H14" s="16"/>
      <c r="S14" s="67">
        <v>386</v>
      </c>
      <c r="U14"/>
    </row>
    <row r="15" spans="1:22" ht="22.5" customHeight="1" x14ac:dyDescent="0.2">
      <c r="B15" s="17" t="s">
        <v>125</v>
      </c>
      <c r="C15" s="216" t="s">
        <v>126</v>
      </c>
      <c r="D15" s="217"/>
      <c r="E15" s="217"/>
      <c r="F15" s="217"/>
      <c r="G15" s="217"/>
      <c r="H15" s="218"/>
      <c r="S15" s="67">
        <v>136</v>
      </c>
    </row>
    <row r="16" spans="1:22" s="15" customFormat="1" ht="39" customHeight="1" x14ac:dyDescent="0.25">
      <c r="A16" s="263" t="s">
        <v>127</v>
      </c>
      <c r="B16" s="263"/>
      <c r="C16" s="263"/>
      <c r="D16" s="263"/>
      <c r="E16" s="263"/>
      <c r="F16" s="263"/>
      <c r="G16" s="263"/>
      <c r="H16" s="263"/>
      <c r="J16"/>
      <c r="K16" s="42"/>
      <c r="S16" s="70"/>
      <c r="U16" s="70"/>
      <c r="V16" s="70"/>
    </row>
    <row r="17" spans="1:22" s="15" customFormat="1" ht="15" x14ac:dyDescent="0.25">
      <c r="A17" s="23"/>
      <c r="C17" s="135" t="s">
        <v>128</v>
      </c>
      <c r="D17" s="158" t="s">
        <v>61</v>
      </c>
      <c r="E17" s="136" t="s">
        <v>57</v>
      </c>
      <c r="F17" s="158"/>
      <c r="I17" s="1"/>
      <c r="K17" s="41" t="str">
        <f>IF(( AND($D$17="x",$F$17="x") ),"(*) Marcar solo un valor: Si o No","")</f>
        <v/>
      </c>
      <c r="S17" s="70">
        <v>387</v>
      </c>
      <c r="U17"/>
      <c r="V17" s="70"/>
    </row>
    <row r="18" spans="1:22" s="15" customFormat="1" ht="23.1" customHeight="1" x14ac:dyDescent="0.25">
      <c r="A18" s="23"/>
      <c r="B18" s="303" t="s">
        <v>129</v>
      </c>
      <c r="C18" s="303"/>
      <c r="D18" s="303"/>
      <c r="E18" s="303"/>
      <c r="F18" s="303"/>
      <c r="G18" s="23"/>
      <c r="H18" s="23"/>
      <c r="J18"/>
      <c r="K18" s="42"/>
      <c r="S18" s="70"/>
      <c r="U18" s="70"/>
      <c r="V18" s="70"/>
    </row>
    <row r="19" spans="1:22" ht="15" x14ac:dyDescent="0.25">
      <c r="B19" s="296" t="s">
        <v>130</v>
      </c>
      <c r="C19" s="297"/>
      <c r="D19" s="298"/>
      <c r="E19" s="225">
        <v>7</v>
      </c>
      <c r="F19" s="227"/>
      <c r="G19" s="4"/>
      <c r="H19" s="4"/>
      <c r="K19" s="41" t="str">
        <f xml:space="preserve"> IF(AND(AND(ISNUMBER(E19),LEN(E19)&lt;=11)=FALSE,E19&lt;&gt;""),CONCATENATE("Valor No válido en: ",$B$19),""
)</f>
        <v/>
      </c>
      <c r="S19" s="67">
        <v>137</v>
      </c>
      <c r="U19"/>
    </row>
    <row r="20" spans="1:22" ht="15" customHeight="1" x14ac:dyDescent="0.2">
      <c r="A20" s="304"/>
      <c r="B20" s="304"/>
      <c r="C20" s="304"/>
      <c r="D20" s="304"/>
      <c r="E20" s="304"/>
      <c r="F20" s="304"/>
      <c r="G20" s="304"/>
      <c r="H20" s="304"/>
    </row>
    <row r="21" spans="1:22" x14ac:dyDescent="0.2">
      <c r="A21" s="261" t="s">
        <v>131</v>
      </c>
      <c r="B21" s="261"/>
      <c r="C21" s="261"/>
      <c r="D21" s="261"/>
      <c r="E21" s="261"/>
      <c r="F21" s="261"/>
      <c r="G21" s="261"/>
      <c r="H21" s="261"/>
    </row>
    <row r="22" spans="1:22" x14ac:dyDescent="0.2">
      <c r="E22" s="98" t="s">
        <v>56</v>
      </c>
      <c r="F22" s="98" t="s">
        <v>57</v>
      </c>
      <c r="G22" s="294" t="s">
        <v>58</v>
      </c>
      <c r="H22" s="295"/>
      <c r="J22" s="1" t="s">
        <v>59</v>
      </c>
    </row>
    <row r="23" spans="1:22" ht="70.5" customHeight="1" x14ac:dyDescent="0.25">
      <c r="A23" s="299" t="s">
        <v>132</v>
      </c>
      <c r="B23" s="299"/>
      <c r="C23" s="299"/>
      <c r="D23" s="299"/>
      <c r="E23" s="97" t="s">
        <v>61</v>
      </c>
      <c r="F23" s="97"/>
      <c r="G23" s="216" t="s">
        <v>133</v>
      </c>
      <c r="H23" s="218"/>
      <c r="J23" s="55" t="str">
        <f>CONCATENATE("(",LEN(G23),")")</f>
        <v>(195)</v>
      </c>
      <c r="K23" s="53" t="str">
        <f>IF(( AND(E23="x",F23="x") ),"(*) Marcar solo un valor: Si o No",IF(AND(F23="x",LEN(G23)=0),"(*) Completar la celda de explicación",
CONCATENATE("(Si/No) Marcar con 'X' solo uno de los campos. (Explicación) Longitud Máxima de ",Explicacion_LongMaximo," caracteres")))</f>
        <v>(Si/No) Marcar con 'X' solo uno de los campos. (Explicación) Longitud Máxima de 1000 caracteres</v>
      </c>
      <c r="S23" s="67">
        <v>44</v>
      </c>
      <c r="U23"/>
      <c r="V23" s="68">
        <f>IF( AND(E23="",F23=""),0,IF(AND(F23&lt;&gt;"",G23=""),0,1))</f>
        <v>1</v>
      </c>
    </row>
    <row r="24" spans="1:22" ht="45" customHeight="1" x14ac:dyDescent="0.2">
      <c r="A24" s="263" t="s">
        <v>134</v>
      </c>
      <c r="B24" s="263"/>
      <c r="C24" s="263"/>
      <c r="D24" s="263"/>
      <c r="E24" s="263"/>
      <c r="F24" s="263"/>
      <c r="G24" s="263"/>
      <c r="H24" s="263"/>
      <c r="J24" s="125">
        <v>192</v>
      </c>
    </row>
    <row r="26" spans="1:22" ht="25.5" x14ac:dyDescent="0.2">
      <c r="B26" s="130" t="s">
        <v>115</v>
      </c>
      <c r="C26" s="130" t="s">
        <v>135</v>
      </c>
      <c r="D26" s="114"/>
      <c r="E26" s="114"/>
      <c r="F26" s="114"/>
      <c r="G26" s="114"/>
      <c r="H26" s="114"/>
    </row>
    <row r="27" spans="1:22" ht="25.5" x14ac:dyDescent="0.2">
      <c r="B27" s="133" t="s">
        <v>118</v>
      </c>
      <c r="C27" s="158" t="s">
        <v>61</v>
      </c>
      <c r="D27" s="64"/>
      <c r="E27" s="64"/>
      <c r="F27" s="64"/>
      <c r="G27" s="64"/>
      <c r="H27" s="64"/>
      <c r="S27" s="67">
        <v>390</v>
      </c>
      <c r="U27" s="1"/>
    </row>
    <row r="28" spans="1:22" x14ac:dyDescent="0.2">
      <c r="B28" s="133" t="s">
        <v>119</v>
      </c>
      <c r="C28" s="158" t="s">
        <v>61</v>
      </c>
      <c r="D28" s="64"/>
      <c r="E28" s="64"/>
      <c r="F28" s="64"/>
      <c r="G28" s="64"/>
      <c r="H28" s="64"/>
      <c r="S28" s="67">
        <v>391</v>
      </c>
      <c r="U28" s="1"/>
    </row>
    <row r="29" spans="1:22" x14ac:dyDescent="0.2">
      <c r="B29" s="133" t="s">
        <v>120</v>
      </c>
      <c r="C29" s="158" t="s">
        <v>61</v>
      </c>
      <c r="D29" s="64"/>
      <c r="E29" s="64"/>
      <c r="F29" s="64"/>
      <c r="G29" s="64"/>
      <c r="H29" s="64"/>
      <c r="S29" s="67">
        <v>392</v>
      </c>
      <c r="U29" s="1"/>
    </row>
    <row r="30" spans="1:22" x14ac:dyDescent="0.2">
      <c r="B30" s="133" t="s">
        <v>121</v>
      </c>
      <c r="C30" s="158" t="s">
        <v>61</v>
      </c>
      <c r="D30" s="64"/>
      <c r="E30" s="64"/>
      <c r="F30" s="64"/>
      <c r="G30" s="64"/>
      <c r="H30" s="64"/>
      <c r="S30" s="67">
        <v>393</v>
      </c>
      <c r="U30" s="1"/>
    </row>
    <row r="31" spans="1:22" x14ac:dyDescent="0.2">
      <c r="B31" s="133" t="s">
        <v>122</v>
      </c>
      <c r="C31" s="158" t="s">
        <v>61</v>
      </c>
      <c r="D31" s="64"/>
      <c r="E31" s="64"/>
      <c r="F31" s="64"/>
      <c r="G31" s="64"/>
      <c r="H31" s="64"/>
      <c r="S31" s="67">
        <v>394</v>
      </c>
      <c r="U31" s="1"/>
    </row>
    <row r="32" spans="1:22" ht="25.5" x14ac:dyDescent="0.2">
      <c r="B32" s="134" t="s">
        <v>123</v>
      </c>
      <c r="C32" s="158"/>
      <c r="D32" s="64"/>
      <c r="E32" s="64"/>
      <c r="F32" s="64"/>
      <c r="G32" s="64"/>
      <c r="H32" s="64"/>
      <c r="S32" s="67">
        <v>395</v>
      </c>
      <c r="U32" s="1"/>
    </row>
    <row r="33" spans="2:21" x14ac:dyDescent="0.2">
      <c r="B33" s="134" t="s">
        <v>124</v>
      </c>
      <c r="C33" s="158" t="s">
        <v>61</v>
      </c>
      <c r="D33" s="64"/>
      <c r="E33" s="64"/>
      <c r="F33" s="64"/>
      <c r="G33" s="64"/>
      <c r="H33" s="64"/>
      <c r="S33" s="67">
        <v>396</v>
      </c>
      <c r="U33" s="1"/>
    </row>
    <row r="34" spans="2:21" x14ac:dyDescent="0.2">
      <c r="B34" s="133" t="s">
        <v>125</v>
      </c>
      <c r="C34" s="291" t="s">
        <v>126</v>
      </c>
      <c r="D34" s="292"/>
      <c r="E34" s="292"/>
      <c r="F34" s="292"/>
      <c r="G34" s="292"/>
      <c r="H34" s="293"/>
      <c r="S34" s="67">
        <v>397</v>
      </c>
      <c r="U34" s="1"/>
    </row>
  </sheetData>
  <sheetProtection algorithmName="SHA-512" hashValue="mAYKrcJlCkjlNoPACaObBRfWGun4SkolBMzFYU9HuINwMeCM02Bvt7WXmy7liDdiKhUPzvJN4Q6nqBkC44oKOw==" saltValue="YzN0h7yv5t6T3YsZzJYyuQ==" spinCount="100000" sheet="1" objects="1" scenarios="1" formatRows="0"/>
  <mergeCells count="27">
    <mergeCell ref="A1:H1"/>
    <mergeCell ref="A3:H3"/>
    <mergeCell ref="A21:H21"/>
    <mergeCell ref="A20:H20"/>
    <mergeCell ref="A4:D4"/>
    <mergeCell ref="D11:G11"/>
    <mergeCell ref="D12:G12"/>
    <mergeCell ref="D13:G13"/>
    <mergeCell ref="D7:G7"/>
    <mergeCell ref="D9:G9"/>
    <mergeCell ref="D10:G10"/>
    <mergeCell ref="G4:H4"/>
    <mergeCell ref="G5:H5"/>
    <mergeCell ref="A5:D5"/>
    <mergeCell ref="C15:H15"/>
    <mergeCell ref="E19:F19"/>
    <mergeCell ref="C34:H34"/>
    <mergeCell ref="G22:H22"/>
    <mergeCell ref="A6:H6"/>
    <mergeCell ref="G23:H23"/>
    <mergeCell ref="B19:D19"/>
    <mergeCell ref="A16:H16"/>
    <mergeCell ref="A23:D23"/>
    <mergeCell ref="A24:H24"/>
    <mergeCell ref="D8:G8"/>
    <mergeCell ref="D14:G14"/>
    <mergeCell ref="B18:F18"/>
  </mergeCells>
  <dataValidations count="4">
    <dataValidation type="textLength" allowBlank="1" showErrorMessage="1" error="Cantidad de caracteres NO valido." sqref="G5:H5 G23:H23" xr:uid="{00000000-0002-0000-0500-000000000000}">
      <formula1>Explicacion_LongMinimo</formula1>
      <formula2>Explicacion_LongMaximo</formula2>
    </dataValidation>
    <dataValidation type="custom" allowBlank="1" showDropDown="1" showInputMessage="1" showErrorMessage="1" error="Valor NO Válido." prompt="Ingrese &quot;X&quot;" sqref="E5:F5 E23:F23 C8:C14 C27:C33 F17 D17" xr:uid="{00000000-0002-0000-0500-000001000000}">
      <formula1>COUNTIF(Respuesta_SINO,TRIM(CELL("contents")))=1</formula1>
    </dataValidation>
    <dataValidation type="custom" allowBlank="1" showDropDown="1" showInputMessage="1" showErrorMessage="1" error="Valor NO valido." prompt="Ingrese &quot;X&quot;" sqref="D8:G14" xr:uid="{00000000-0002-0000-0500-000002000000}">
      <formula1>COUNTIF(Respuesta_SINO,TRIM(CELL("contents")))=1</formula1>
    </dataValidation>
    <dataValidation type="whole" allowBlank="1" showInputMessage="1" showErrorMessage="1" error="Valor NO Válido." prompt="Ingrese Número" sqref="E19:F19" xr:uid="{00000000-0002-0000-0500-000003000000}">
      <formula1>Entero_Minimo</formula1>
      <formula2>Entero_Maximo</formula2>
    </dataValidation>
  </dataValidations>
  <hyperlinks>
    <hyperlink ref="K3" location="Principal!A1" display="Volver al Indice" xr:uid="{00000000-0004-0000-05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V31"/>
  <sheetViews>
    <sheetView zoomScale="85" zoomScaleNormal="85" workbookViewId="0">
      <selection activeCell="A24" sqref="A24:H24"/>
    </sheetView>
  </sheetViews>
  <sheetFormatPr baseColWidth="10" defaultColWidth="11.42578125" defaultRowHeight="12.75" x14ac:dyDescent="0.2"/>
  <cols>
    <col min="1" max="1" width="3.5703125" style="1" customWidth="1"/>
    <col min="2" max="2" width="21.5703125" style="1" customWidth="1"/>
    <col min="3" max="3" width="15.5703125" style="1" customWidth="1"/>
    <col min="4" max="4" width="4.42578125" style="1" customWidth="1"/>
    <col min="5" max="5" width="5.140625" style="1" customWidth="1"/>
    <col min="6" max="6" width="5.42578125" style="1" customWidth="1"/>
    <col min="7" max="7" width="15.42578125" style="1" customWidth="1"/>
    <col min="8" max="8" width="15.5703125" style="1" customWidth="1"/>
    <col min="9" max="9" width="1.5703125" style="1" customWidth="1"/>
    <col min="10" max="10" width="5.42578125" style="1" bestFit="1" customWidth="1"/>
    <col min="11" max="11" width="47.42578125" style="41" customWidth="1"/>
    <col min="12" max="12" width="3.85546875" style="1" customWidth="1"/>
    <col min="13" max="13" width="2.5703125" style="1" customWidth="1"/>
    <col min="14" max="14" width="5.42578125" style="1" customWidth="1"/>
    <col min="15" max="15" width="3.5703125" style="1" customWidth="1"/>
    <col min="16" max="16" width="4" style="1" customWidth="1"/>
    <col min="17" max="17" width="4.140625" style="1" customWidth="1"/>
    <col min="18" max="18" width="4.42578125" style="1" customWidth="1"/>
    <col min="19" max="19" width="6.140625" style="67" customWidth="1"/>
    <col min="20" max="20" width="5.140625" style="1" customWidth="1"/>
    <col min="21" max="21" width="4" style="67" bestFit="1" customWidth="1"/>
    <col min="22" max="22" width="3" style="67" customWidth="1"/>
    <col min="23" max="16384" width="11.42578125" style="1"/>
  </cols>
  <sheetData>
    <row r="1" spans="1:22" ht="15" x14ac:dyDescent="0.2">
      <c r="A1" s="270" t="s">
        <v>23</v>
      </c>
      <c r="B1" s="270"/>
      <c r="C1" s="270"/>
      <c r="D1" s="270"/>
      <c r="E1" s="270"/>
      <c r="F1" s="270"/>
      <c r="G1" s="270"/>
      <c r="H1" s="270"/>
      <c r="K1" s="93" t="str">
        <f>'1'!A6</f>
        <v>PILAR I: Derecho de los Accionistas</v>
      </c>
      <c r="U1" s="67">
        <v>2</v>
      </c>
    </row>
    <row r="2" spans="1:22" hidden="1" x14ac:dyDescent="0.2">
      <c r="A2" s="71" t="s">
        <v>2</v>
      </c>
      <c r="B2" s="71" t="s">
        <v>2</v>
      </c>
      <c r="C2" s="71" t="s">
        <v>2</v>
      </c>
      <c r="D2" s="71" t="s">
        <v>2</v>
      </c>
      <c r="E2" s="71" t="s">
        <v>2</v>
      </c>
      <c r="F2" s="71" t="s">
        <v>2</v>
      </c>
      <c r="G2" s="71" t="s">
        <v>2</v>
      </c>
      <c r="H2" s="71" t="s">
        <v>2</v>
      </c>
      <c r="I2" s="71" t="s">
        <v>2</v>
      </c>
      <c r="J2" s="71" t="s">
        <v>2</v>
      </c>
      <c r="K2" s="71" t="s">
        <v>2</v>
      </c>
      <c r="L2" s="71" t="s">
        <v>2</v>
      </c>
      <c r="M2" s="71" t="s">
        <v>2</v>
      </c>
      <c r="N2" s="71" t="s">
        <v>2</v>
      </c>
    </row>
    <row r="3" spans="1:22" ht="15" customHeight="1" x14ac:dyDescent="0.2">
      <c r="A3" s="261" t="s">
        <v>136</v>
      </c>
      <c r="B3" s="261"/>
      <c r="C3" s="261"/>
      <c r="D3" s="261"/>
      <c r="E3" s="261"/>
      <c r="F3" s="261"/>
      <c r="G3" s="261"/>
      <c r="H3" s="261"/>
      <c r="K3" s="92" t="s">
        <v>53</v>
      </c>
      <c r="U3" s="67">
        <f>SUM(V:V)</f>
        <v>2</v>
      </c>
    </row>
    <row r="4" spans="1:22" x14ac:dyDescent="0.2">
      <c r="A4" s="240"/>
      <c r="B4" s="240"/>
      <c r="C4" s="240"/>
      <c r="D4" s="241"/>
      <c r="E4" s="98" t="s">
        <v>56</v>
      </c>
      <c r="F4" s="98" t="s">
        <v>57</v>
      </c>
      <c r="G4" s="286" t="s">
        <v>58</v>
      </c>
      <c r="H4" s="286"/>
      <c r="J4" s="54" t="s">
        <v>59</v>
      </c>
    </row>
    <row r="5" spans="1:22" ht="47.25" customHeight="1" x14ac:dyDescent="0.2">
      <c r="A5" s="299" t="s">
        <v>137</v>
      </c>
      <c r="B5" s="247"/>
      <c r="C5" s="247"/>
      <c r="D5" s="247"/>
      <c r="E5" s="97"/>
      <c r="F5" s="97" t="s">
        <v>61</v>
      </c>
      <c r="G5" s="216" t="s">
        <v>138</v>
      </c>
      <c r="H5" s="218"/>
      <c r="J5" s="55" t="str">
        <f>CONCATENATE("(",LEN(G5),")")</f>
        <v>(111)</v>
      </c>
      <c r="K5" s="53"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67">
        <v>45</v>
      </c>
      <c r="V5" s="68">
        <f>IF( AND(E5="",F5=""),0,IF(AND(F5&lt;&gt;"",G5=""),0,1))</f>
        <v>1</v>
      </c>
    </row>
    <row r="6" spans="1:22" ht="48" customHeight="1" x14ac:dyDescent="0.25">
      <c r="A6" s="299" t="s">
        <v>139</v>
      </c>
      <c r="B6" s="247"/>
      <c r="C6" s="247"/>
      <c r="D6" s="247"/>
      <c r="E6" s="97" t="s">
        <v>61</v>
      </c>
      <c r="F6" s="97"/>
      <c r="G6" s="216" t="s">
        <v>140</v>
      </c>
      <c r="H6" s="218"/>
      <c r="J6" s="55" t="str">
        <f>CONCATENATE("(",LEN(G6),")")</f>
        <v>(146)</v>
      </c>
      <c r="K6" s="53" t="str">
        <f>IF(( AND(E6="x",F6="x") ),"(*) Marcar solo un valor: Si o No",IF(AND(F6="x",LEN(G6)=0),"(*) Completar la celda de explicación",
CONCATENATE("(Si/No) Marcar con 'X' solo uno de los campos. (Explicación) Longitud Máxima de ",Explicacion_LongMaximo," caracteres")))</f>
        <v>(Si/No) Marcar con 'X' solo uno de los campos. (Explicación) Longitud Máxima de 1000 caracteres</v>
      </c>
      <c r="S6" s="67">
        <v>46</v>
      </c>
      <c r="U6"/>
      <c r="V6" s="68">
        <f>IF( AND(E6="",F6=""),0,IF(AND(F6&lt;&gt;"",G6=""),0,1))</f>
        <v>1</v>
      </c>
    </row>
    <row r="7" spans="1:22" ht="33.6" customHeight="1" x14ac:dyDescent="0.25">
      <c r="A7" s="310" t="s">
        <v>141</v>
      </c>
      <c r="B7" s="310"/>
      <c r="C7" s="310"/>
      <c r="D7" s="310"/>
      <c r="E7" s="310"/>
      <c r="F7" s="310"/>
      <c r="G7" s="310"/>
      <c r="H7" s="310"/>
      <c r="J7"/>
      <c r="K7" s="53"/>
      <c r="V7" s="68"/>
    </row>
    <row r="8" spans="1:22" ht="36" x14ac:dyDescent="0.2">
      <c r="A8" s="115"/>
      <c r="B8" s="137" t="s">
        <v>115</v>
      </c>
      <c r="C8" s="137" t="s">
        <v>142</v>
      </c>
      <c r="D8" s="116"/>
      <c r="E8" s="116"/>
      <c r="F8" s="116"/>
      <c r="G8" s="116"/>
      <c r="H8" s="116"/>
      <c r="J8" s="55"/>
      <c r="K8" s="53"/>
      <c r="V8" s="68"/>
    </row>
    <row r="9" spans="1:22" ht="24" x14ac:dyDescent="0.2">
      <c r="A9" s="115"/>
      <c r="B9" s="138" t="s">
        <v>118</v>
      </c>
      <c r="C9" s="158" t="s">
        <v>61</v>
      </c>
      <c r="D9" s="116"/>
      <c r="E9" s="116"/>
      <c r="F9" s="116"/>
      <c r="G9" s="116"/>
      <c r="H9" s="116"/>
      <c r="J9" s="55"/>
      <c r="K9" s="53"/>
      <c r="S9" s="67">
        <v>400</v>
      </c>
      <c r="U9" s="1"/>
      <c r="V9" s="68"/>
    </row>
    <row r="10" spans="1:22" x14ac:dyDescent="0.2">
      <c r="A10" s="115"/>
      <c r="B10" s="138" t="s">
        <v>119</v>
      </c>
      <c r="C10" s="158"/>
      <c r="D10" s="116"/>
      <c r="E10" s="116"/>
      <c r="F10" s="116"/>
      <c r="G10" s="116"/>
      <c r="H10" s="116"/>
      <c r="J10" s="55"/>
      <c r="K10" s="53"/>
      <c r="S10" s="67">
        <v>401</v>
      </c>
      <c r="U10" s="1"/>
      <c r="V10" s="68"/>
    </row>
    <row r="11" spans="1:22" x14ac:dyDescent="0.2">
      <c r="A11" s="115"/>
      <c r="B11" s="138" t="s">
        <v>120</v>
      </c>
      <c r="C11" s="158"/>
      <c r="D11" s="116"/>
      <c r="E11" s="116"/>
      <c r="F11" s="116"/>
      <c r="G11" s="116"/>
      <c r="H11" s="116"/>
      <c r="J11" s="55"/>
      <c r="K11" s="53"/>
      <c r="S11" s="67">
        <v>402</v>
      </c>
      <c r="U11" s="1"/>
      <c r="V11" s="68"/>
    </row>
    <row r="12" spans="1:22" x14ac:dyDescent="0.2">
      <c r="A12" s="115"/>
      <c r="B12" s="138" t="s">
        <v>121</v>
      </c>
      <c r="C12" s="158" t="s">
        <v>61</v>
      </c>
      <c r="D12" s="116"/>
      <c r="E12" s="116"/>
      <c r="F12" s="116"/>
      <c r="G12" s="116"/>
      <c r="H12" s="116"/>
      <c r="J12" s="55"/>
      <c r="K12" s="53"/>
      <c r="S12" s="67">
        <v>403</v>
      </c>
      <c r="U12" s="1"/>
      <c r="V12" s="68"/>
    </row>
    <row r="13" spans="1:22" x14ac:dyDescent="0.2">
      <c r="A13" s="115"/>
      <c r="B13" s="138" t="s">
        <v>122</v>
      </c>
      <c r="C13" s="158"/>
      <c r="D13" s="116"/>
      <c r="E13" s="116"/>
      <c r="F13" s="116"/>
      <c r="G13" s="116"/>
      <c r="H13" s="116"/>
      <c r="J13" s="55"/>
      <c r="K13" s="53"/>
      <c r="S13" s="67">
        <v>404</v>
      </c>
      <c r="U13" s="1"/>
      <c r="V13" s="68"/>
    </row>
    <row r="14" spans="1:22" ht="24" x14ac:dyDescent="0.2">
      <c r="A14" s="115"/>
      <c r="B14" s="139" t="s">
        <v>123</v>
      </c>
      <c r="C14" s="158"/>
      <c r="D14" s="116"/>
      <c r="E14" s="116"/>
      <c r="F14" s="116"/>
      <c r="G14" s="116"/>
      <c r="H14" s="116"/>
      <c r="J14" s="55"/>
      <c r="K14" s="53"/>
      <c r="S14" s="67">
        <v>405</v>
      </c>
      <c r="U14" s="1"/>
      <c r="V14" s="68"/>
    </row>
    <row r="15" spans="1:22" x14ac:dyDescent="0.2">
      <c r="A15" s="115"/>
      <c r="B15" s="139" t="s">
        <v>124</v>
      </c>
      <c r="C15" s="186"/>
      <c r="D15" s="116"/>
      <c r="E15" s="116"/>
      <c r="F15" s="116"/>
      <c r="G15" s="116"/>
      <c r="H15" s="116"/>
      <c r="J15" s="55"/>
      <c r="K15" s="53"/>
      <c r="S15" s="67">
        <v>406</v>
      </c>
      <c r="U15" s="1"/>
      <c r="V15" s="68"/>
    </row>
    <row r="16" spans="1:22" ht="27" customHeight="1" x14ac:dyDescent="0.2">
      <c r="A16" s="115"/>
      <c r="B16" s="138" t="s">
        <v>125</v>
      </c>
      <c r="C16" s="291"/>
      <c r="D16" s="292"/>
      <c r="E16" s="292"/>
      <c r="F16" s="292"/>
      <c r="G16" s="292"/>
      <c r="H16" s="293"/>
      <c r="J16" s="55"/>
      <c r="K16" s="53"/>
      <c r="S16" s="67">
        <v>407</v>
      </c>
      <c r="U16" s="1"/>
      <c r="V16" s="68"/>
    </row>
    <row r="17" spans="1:22" ht="15" x14ac:dyDescent="0.25">
      <c r="A17" s="311" t="s">
        <v>143</v>
      </c>
      <c r="B17" s="311"/>
      <c r="C17" s="311"/>
      <c r="D17" s="311"/>
      <c r="E17" s="311"/>
      <c r="F17" s="311"/>
      <c r="G17" s="311"/>
      <c r="H17" s="311"/>
      <c r="J17"/>
      <c r="K17" s="53"/>
      <c r="U17" s="1"/>
      <c r="V17" s="68"/>
    </row>
    <row r="18" spans="1:22" ht="14.25" x14ac:dyDescent="0.2">
      <c r="A18" s="115"/>
      <c r="B18" s="118"/>
      <c r="C18" s="135" t="s">
        <v>128</v>
      </c>
      <c r="D18" s="158" t="s">
        <v>61</v>
      </c>
      <c r="E18" s="136" t="s">
        <v>57</v>
      </c>
      <c r="F18" s="158"/>
      <c r="G18" s="115"/>
      <c r="H18" s="115"/>
      <c r="J18" s="55"/>
      <c r="K18" s="41" t="str">
        <f>IF(( AND($D$18="x",$F$18="x") ),"(*) Marcar solo un valor: Si o No","")</f>
        <v/>
      </c>
      <c r="S18" s="67">
        <v>408</v>
      </c>
      <c r="U18" s="1"/>
      <c r="V18" s="68"/>
    </row>
    <row r="19" spans="1:22" ht="30.6" customHeight="1" x14ac:dyDescent="0.25">
      <c r="A19" s="115"/>
      <c r="B19" s="311" t="s">
        <v>144</v>
      </c>
      <c r="C19" s="311"/>
      <c r="D19" s="311"/>
      <c r="E19" s="311"/>
      <c r="F19" s="311"/>
      <c r="G19" s="311"/>
      <c r="H19" s="311"/>
      <c r="J19"/>
      <c r="K19" s="53"/>
      <c r="U19" s="1"/>
      <c r="V19" s="68"/>
    </row>
    <row r="20" spans="1:22" ht="24" customHeight="1" x14ac:dyDescent="0.2">
      <c r="A20" s="112"/>
      <c r="B20" s="312"/>
      <c r="C20" s="312"/>
      <c r="D20" s="312"/>
      <c r="E20" s="312"/>
      <c r="F20" s="312"/>
      <c r="G20" s="312"/>
      <c r="H20" s="312"/>
      <c r="J20" s="55"/>
      <c r="K20" s="53"/>
      <c r="S20" s="67">
        <v>409</v>
      </c>
      <c r="U20" s="1"/>
      <c r="V20" s="68"/>
    </row>
    <row r="21" spans="1:22" ht="27.75" customHeight="1" x14ac:dyDescent="0.25">
      <c r="A21" s="263" t="s">
        <v>145</v>
      </c>
      <c r="B21" s="263"/>
      <c r="C21" s="263"/>
      <c r="D21" s="263"/>
      <c r="E21" s="263"/>
      <c r="F21" s="263"/>
      <c r="G21" s="263"/>
      <c r="H21" s="263"/>
      <c r="J21"/>
    </row>
    <row r="22" spans="1:22" x14ac:dyDescent="0.2">
      <c r="B22" s="308" t="s">
        <v>146</v>
      </c>
      <c r="C22" s="308"/>
      <c r="D22" s="308"/>
      <c r="E22" s="315">
        <v>42459</v>
      </c>
      <c r="F22" s="315"/>
      <c r="G22" s="315"/>
      <c r="H22" s="315"/>
      <c r="S22" s="67">
        <v>139</v>
      </c>
      <c r="U22" s="1"/>
    </row>
    <row r="23" spans="1:22" ht="121.5" customHeight="1" x14ac:dyDescent="0.25">
      <c r="B23" s="309" t="s">
        <v>147</v>
      </c>
      <c r="C23" s="309"/>
      <c r="D23" s="309"/>
      <c r="E23" s="307" t="s">
        <v>148</v>
      </c>
      <c r="F23" s="307"/>
      <c r="G23" s="307"/>
      <c r="H23" s="307"/>
      <c r="S23" s="67">
        <v>140</v>
      </c>
      <c r="U23"/>
    </row>
    <row r="24" spans="1:22" ht="39" customHeight="1" x14ac:dyDescent="0.25">
      <c r="A24" s="263" t="s">
        <v>149</v>
      </c>
      <c r="B24" s="263"/>
      <c r="C24" s="263"/>
      <c r="D24" s="263"/>
      <c r="E24" s="263"/>
      <c r="F24" s="263"/>
      <c r="G24" s="263"/>
      <c r="H24" s="263"/>
      <c r="J24"/>
    </row>
    <row r="25" spans="1:22" ht="15.75" customHeight="1" x14ac:dyDescent="0.2">
      <c r="B25" s="314" t="s">
        <v>150</v>
      </c>
      <c r="C25" s="306" t="s">
        <v>151</v>
      </c>
      <c r="D25" s="306"/>
      <c r="E25" s="306"/>
      <c r="F25" s="306"/>
      <c r="G25" s="306"/>
      <c r="H25" s="306"/>
    </row>
    <row r="26" spans="1:22" ht="19.5" customHeight="1" x14ac:dyDescent="0.2">
      <c r="B26" s="314"/>
      <c r="C26" s="306" t="s">
        <v>152</v>
      </c>
      <c r="D26" s="306"/>
      <c r="E26" s="306"/>
      <c r="F26" s="306"/>
      <c r="G26" s="306" t="s">
        <v>153</v>
      </c>
      <c r="H26" s="306"/>
    </row>
    <row r="27" spans="1:22" ht="20.25" customHeight="1" x14ac:dyDescent="0.25">
      <c r="B27" s="314"/>
      <c r="C27" s="3" t="s">
        <v>154</v>
      </c>
      <c r="D27" s="306" t="s">
        <v>155</v>
      </c>
      <c r="E27" s="306"/>
      <c r="F27" s="306"/>
      <c r="G27" s="3" t="s">
        <v>154</v>
      </c>
      <c r="H27" s="3" t="s">
        <v>155</v>
      </c>
      <c r="J27" s="58" t="s">
        <v>78</v>
      </c>
      <c r="K27" s="60" t="s">
        <v>79</v>
      </c>
      <c r="S27" s="67">
        <v>141</v>
      </c>
      <c r="U27"/>
    </row>
    <row r="28" spans="1:22" ht="15.75" customHeight="1" x14ac:dyDescent="0.2">
      <c r="B28" s="76" t="s">
        <v>156</v>
      </c>
      <c r="C28" s="74"/>
      <c r="D28" s="313"/>
      <c r="E28" s="313"/>
      <c r="F28" s="313"/>
      <c r="G28" s="167">
        <v>0.18753400000000001</v>
      </c>
      <c r="H28" s="74"/>
    </row>
    <row r="29" spans="1:22" ht="15.75" customHeight="1" x14ac:dyDescent="0.2">
      <c r="B29" s="76" t="s">
        <v>156</v>
      </c>
      <c r="C29" s="74"/>
      <c r="D29" s="313"/>
      <c r="E29" s="313"/>
      <c r="F29" s="313"/>
      <c r="G29" s="74"/>
      <c r="H29" s="74"/>
    </row>
    <row r="30" spans="1:22" ht="15.75" customHeight="1" x14ac:dyDescent="0.2">
      <c r="B30" s="75" t="s">
        <v>157</v>
      </c>
      <c r="C30" s="74"/>
      <c r="D30" s="313"/>
      <c r="E30" s="313"/>
      <c r="F30" s="313"/>
      <c r="G30" s="74"/>
      <c r="H30" s="74"/>
    </row>
    <row r="31" spans="1:22" ht="22.5" x14ac:dyDescent="0.2">
      <c r="J31" s="59" t="s">
        <v>84</v>
      </c>
      <c r="K31" s="60" t="s">
        <v>85</v>
      </c>
      <c r="S31" s="67">
        <v>0</v>
      </c>
    </row>
  </sheetData>
  <sheetProtection algorithmName="SHA-512" hashValue="Sk6JSfyguKfEOz3WL8lZqj3aRRuT6IPMnUejwz1JMTdAVkYA5k2kjvIAqOKcDFFrIZ6xJ4EwIrz8yWduFvIC9A==" saltValue="huu/MRtDdf++FjHaxFKY7w==" spinCount="100000" sheet="1" objects="1" scenarios="1" formatCells="0" formatRows="0" insertRows="0"/>
  <dataConsolidate link="1"/>
  <mergeCells count="27">
    <mergeCell ref="A1:H1"/>
    <mergeCell ref="A3:H3"/>
    <mergeCell ref="A4:D4"/>
    <mergeCell ref="D29:F29"/>
    <mergeCell ref="D30:F30"/>
    <mergeCell ref="A24:H24"/>
    <mergeCell ref="C26:F26"/>
    <mergeCell ref="D27:F27"/>
    <mergeCell ref="D28:F28"/>
    <mergeCell ref="B25:B27"/>
    <mergeCell ref="C25:H25"/>
    <mergeCell ref="G26:H26"/>
    <mergeCell ref="G4:H4"/>
    <mergeCell ref="G5:H5"/>
    <mergeCell ref="G6:H6"/>
    <mergeCell ref="E22:H22"/>
    <mergeCell ref="E23:H23"/>
    <mergeCell ref="A5:D5"/>
    <mergeCell ref="A6:D6"/>
    <mergeCell ref="B22:D22"/>
    <mergeCell ref="B23:D23"/>
    <mergeCell ref="A21:H21"/>
    <mergeCell ref="A7:H7"/>
    <mergeCell ref="C16:H16"/>
    <mergeCell ref="A17:H17"/>
    <mergeCell ref="B19:H19"/>
    <mergeCell ref="B20:H20"/>
  </mergeCells>
  <dataValidations xWindow="558" yWindow="632" count="4">
    <dataValidation type="textLength" allowBlank="1" showErrorMessage="1" error="Cantidad de caracteres NO valido." sqref="G5:H6" xr:uid="{00000000-0002-0000-0600-000000000000}">
      <formula1>Explicacion_LongMinimo</formula1>
      <formula2>Explicacion_LongMaximo</formula2>
    </dataValidation>
    <dataValidation type="date" allowBlank="1" showInputMessage="1" showErrorMessage="1" error="Fecha No Valida" prompt="(dd/mm/yyyy)" sqref="E22:H22" xr:uid="{00000000-0002-0000-0600-000001000000}">
      <formula1>Fecha_Minimo</formula1>
      <formula2>Fecha_Maximo</formula2>
    </dataValidation>
    <dataValidation type="custom" allowBlank="1" showDropDown="1" showInputMessage="1" showErrorMessage="1" error="Valor NO Válido." prompt="Ingrese &quot;X&quot;" sqref="E5:F6 C9:C15 D18 F18" xr:uid="{00000000-0002-0000-0600-000002000000}">
      <formula1>COUNTIF(Respuesta_SINO,TRIM(CELL("contents")))=1</formula1>
    </dataValidation>
    <dataValidation type="decimal" allowBlank="1" showInputMessage="1" showErrorMessage="1" error="Valor NO Válido." prompt="Ingrese Número" sqref="C28:H30" xr:uid="{00000000-0002-0000-0600-000003000000}">
      <formula1>Decimal2_Minimo</formula1>
      <formula2>Decimal2_Maximo</formula2>
    </dataValidation>
  </dataValidations>
  <hyperlinks>
    <hyperlink ref="K3" location="Principal!A1" display="Volver al Indice" xr:uid="{00000000-0004-0000-06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V11"/>
  <sheetViews>
    <sheetView zoomScale="85" zoomScaleNormal="85" workbookViewId="0">
      <selection activeCell="A6" sqref="A6:G6"/>
    </sheetView>
  </sheetViews>
  <sheetFormatPr baseColWidth="10" defaultColWidth="11.42578125" defaultRowHeight="12.75" x14ac:dyDescent="0.2"/>
  <cols>
    <col min="1" max="1" width="32.5703125" style="1" customWidth="1"/>
    <col min="2" max="2" width="10.42578125" style="1" customWidth="1"/>
    <col min="3" max="3" width="5" style="1" customWidth="1"/>
    <col min="4" max="4" width="5.42578125" style="1" customWidth="1"/>
    <col min="5" max="5" width="9.5703125" style="1" customWidth="1"/>
    <col min="6" max="6" width="12" style="1" customWidth="1"/>
    <col min="7" max="7" width="12.140625" style="1" customWidth="1"/>
    <col min="8" max="8" width="1.140625" style="1" customWidth="1"/>
    <col min="9" max="9" width="5.42578125" style="1" bestFit="1" customWidth="1"/>
    <col min="10" max="10" width="45.85546875" style="41" customWidth="1"/>
    <col min="11" max="12" width="2.42578125" style="1" customWidth="1"/>
    <col min="13" max="13" width="3" style="1" customWidth="1"/>
    <col min="14" max="14" width="4.5703125" style="1" customWidth="1"/>
    <col min="15" max="15" width="5" style="1" customWidth="1"/>
    <col min="16" max="16" width="3.85546875" style="1" customWidth="1"/>
    <col min="17" max="17" width="3.5703125" style="1" customWidth="1"/>
    <col min="18" max="18" width="5.140625" style="1" customWidth="1"/>
    <col min="19" max="19" width="4.5703125" style="67" customWidth="1"/>
    <col min="20" max="20" width="6.140625" style="1" customWidth="1"/>
    <col min="21" max="21" width="4" style="67" bestFit="1" customWidth="1"/>
    <col min="22" max="22" width="2.5703125" style="67" customWidth="1"/>
    <col min="23" max="16384" width="11.42578125" style="1"/>
  </cols>
  <sheetData>
    <row r="1" spans="1:22" ht="15" x14ac:dyDescent="0.2">
      <c r="A1" s="281" t="s">
        <v>25</v>
      </c>
      <c r="B1" s="281"/>
      <c r="C1" s="281"/>
      <c r="D1" s="281"/>
      <c r="E1" s="281"/>
      <c r="F1" s="281"/>
      <c r="G1" s="281"/>
      <c r="J1" s="93" t="str">
        <f>'1'!A6</f>
        <v>PILAR I: Derecho de los Accionistas</v>
      </c>
      <c r="U1" s="67">
        <v>1</v>
      </c>
    </row>
    <row r="2" spans="1:22" hidden="1" x14ac:dyDescent="0.2">
      <c r="A2" s="71" t="s">
        <v>2</v>
      </c>
      <c r="B2" s="71" t="s">
        <v>2</v>
      </c>
      <c r="C2" s="71" t="s">
        <v>2</v>
      </c>
      <c r="D2" s="71" t="s">
        <v>2</v>
      </c>
      <c r="E2" s="71" t="s">
        <v>2</v>
      </c>
      <c r="F2" s="71" t="s">
        <v>2</v>
      </c>
      <c r="G2" s="71" t="s">
        <v>2</v>
      </c>
      <c r="H2" s="71" t="s">
        <v>2</v>
      </c>
      <c r="I2" s="71" t="s">
        <v>2</v>
      </c>
      <c r="J2" s="71" t="s">
        <v>2</v>
      </c>
      <c r="K2" s="71" t="s">
        <v>2</v>
      </c>
      <c r="L2" s="71" t="s">
        <v>2</v>
      </c>
      <c r="M2" s="71" t="s">
        <v>2</v>
      </c>
      <c r="N2" s="71" t="s">
        <v>2</v>
      </c>
    </row>
    <row r="3" spans="1:22" ht="15" customHeight="1" x14ac:dyDescent="0.2">
      <c r="A3" s="261" t="s">
        <v>158</v>
      </c>
      <c r="B3" s="261"/>
      <c r="C3" s="261"/>
      <c r="D3" s="261"/>
      <c r="E3" s="261"/>
      <c r="F3" s="261"/>
      <c r="G3" s="261"/>
      <c r="J3" s="92" t="s">
        <v>53</v>
      </c>
      <c r="U3" s="67">
        <f>SUM(V:V)</f>
        <v>1</v>
      </c>
    </row>
    <row r="4" spans="1:22" x14ac:dyDescent="0.2">
      <c r="A4" s="305"/>
      <c r="B4" s="305"/>
      <c r="C4" s="98" t="s">
        <v>56</v>
      </c>
      <c r="D4" s="98" t="s">
        <v>57</v>
      </c>
      <c r="E4" s="286" t="s">
        <v>58</v>
      </c>
      <c r="F4" s="286"/>
      <c r="G4" s="286"/>
      <c r="I4" s="54" t="s">
        <v>59</v>
      </c>
    </row>
    <row r="5" spans="1:22" ht="49.5" customHeight="1" x14ac:dyDescent="0.2">
      <c r="A5" s="244" t="s">
        <v>159</v>
      </c>
      <c r="B5" s="246"/>
      <c r="C5" s="97"/>
      <c r="D5" s="97" t="s">
        <v>61</v>
      </c>
      <c r="E5" s="216" t="s">
        <v>160</v>
      </c>
      <c r="F5" s="217"/>
      <c r="G5" s="218"/>
      <c r="I5" s="55" t="str">
        <f>CONCATENATE("(",LEN(E5),")")</f>
        <v>(129)</v>
      </c>
      <c r="J5" s="53"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67">
        <v>47</v>
      </c>
      <c r="V5" s="68">
        <f>IF( AND(C5="",D5=""),0,IF(AND(D5&lt;&gt;"",E5=""),0,1))</f>
        <v>1</v>
      </c>
    </row>
    <row r="6" spans="1:22" ht="24.75" customHeight="1" x14ac:dyDescent="0.2">
      <c r="A6" s="316" t="s">
        <v>161</v>
      </c>
      <c r="B6" s="316"/>
      <c r="C6" s="316"/>
      <c r="D6" s="316"/>
      <c r="E6" s="316"/>
      <c r="F6" s="316"/>
      <c r="G6" s="316"/>
    </row>
    <row r="7" spans="1:22" ht="15.75" customHeight="1" x14ac:dyDescent="0.2">
      <c r="A7" s="290"/>
      <c r="B7" s="290"/>
      <c r="C7" s="290"/>
      <c r="D7" s="290"/>
      <c r="E7" s="290"/>
      <c r="F7" s="14" t="s">
        <v>56</v>
      </c>
      <c r="G7" s="14" t="s">
        <v>57</v>
      </c>
    </row>
    <row r="8" spans="1:22" ht="13.5" customHeight="1" x14ac:dyDescent="0.2">
      <c r="A8" s="308" t="s">
        <v>162</v>
      </c>
      <c r="B8" s="308"/>
      <c r="C8" s="308"/>
      <c r="D8" s="308"/>
      <c r="E8" s="308"/>
      <c r="F8" s="97"/>
      <c r="G8" s="97" t="s">
        <v>61</v>
      </c>
      <c r="J8" s="41" t="str">
        <f>IF(( AND($F$8="x",$G$8="x") ),"(*) Marcar solo un valor: Si o No","")</f>
        <v/>
      </c>
      <c r="S8" s="67">
        <v>142</v>
      </c>
    </row>
    <row r="9" spans="1:22" ht="27.75" customHeight="1" x14ac:dyDescent="0.2">
      <c r="A9" s="308" t="s">
        <v>163</v>
      </c>
      <c r="B9" s="308"/>
      <c r="C9" s="308"/>
      <c r="D9" s="308"/>
      <c r="E9" s="308"/>
      <c r="F9" s="97"/>
      <c r="G9" s="97" t="s">
        <v>61</v>
      </c>
      <c r="J9" s="41" t="str">
        <f>IF(( AND($F$9="x",$G$9="x") ),"(*) Marcar solo un valor: Si o No","")</f>
        <v/>
      </c>
      <c r="S9" s="67">
        <v>143</v>
      </c>
    </row>
    <row r="10" spans="1:22" ht="41.45" customHeight="1" x14ac:dyDescent="0.2">
      <c r="A10" s="309" t="s">
        <v>164</v>
      </c>
      <c r="B10" s="309"/>
      <c r="C10" s="309"/>
      <c r="D10" s="309"/>
      <c r="E10" s="309"/>
      <c r="F10" s="97"/>
      <c r="G10" s="97" t="s">
        <v>61</v>
      </c>
      <c r="J10" s="41" t="str">
        <f>IF(( AND($F$10="x",$G$10="x") ),"(*) Marcar solo un valor: Si o No","")</f>
        <v/>
      </c>
      <c r="S10" s="67">
        <v>144</v>
      </c>
      <c r="U10" s="1"/>
    </row>
    <row r="11" spans="1:22" ht="66.599999999999994" customHeight="1" x14ac:dyDescent="0.25">
      <c r="A11" s="133" t="s">
        <v>165</v>
      </c>
      <c r="B11" s="291"/>
      <c r="C11" s="292"/>
      <c r="D11" s="292"/>
      <c r="E11" s="292"/>
      <c r="F11" s="292"/>
      <c r="G11" s="293"/>
      <c r="S11" s="67">
        <v>145</v>
      </c>
      <c r="U11"/>
    </row>
  </sheetData>
  <sheetProtection algorithmName="SHA-512" hashValue="S+P+EUFRI8FcaaniSjDbf1HZ3vHyfWgbNmJsu3cHdDaxzaOSXKLUAN+YCjaZBKffag3AAb71g+p3enIHtsQw/g==" saltValue="raydSDbienvx9j4dWRY+EQ==" spinCount="100000" sheet="1" objects="1" scenarios="1" formatRows="0"/>
  <mergeCells count="12">
    <mergeCell ref="A1:G1"/>
    <mergeCell ref="A3:G3"/>
    <mergeCell ref="A4:B4"/>
    <mergeCell ref="A6:G6"/>
    <mergeCell ref="E4:G4"/>
    <mergeCell ref="E5:G5"/>
    <mergeCell ref="A5:B5"/>
    <mergeCell ref="B11:G11"/>
    <mergeCell ref="A7:E7"/>
    <mergeCell ref="A8:E8"/>
    <mergeCell ref="A9:E9"/>
    <mergeCell ref="A10:E10"/>
  </mergeCells>
  <dataValidations count="2">
    <dataValidation type="textLength" allowBlank="1" showErrorMessage="1" error="Cantidad de caracteres NO valido." sqref="E5:G5" xr:uid="{00000000-0002-0000-0700-000000000000}">
      <formula1>Explicacion_LongMinimo</formula1>
      <formula2>Explicacion_LongMaximo</formula2>
    </dataValidation>
    <dataValidation type="custom" allowBlank="1" showDropDown="1" showInputMessage="1" showErrorMessage="1" error="Valor NO Válido." prompt="Ingrese &quot;X&quot;" sqref="C5:D5 F8:G10" xr:uid="{00000000-0002-0000-0700-000001000000}">
      <formula1>COUNTIF(Respuesta_SINO,TRIM(CELL("contents")))=1</formula1>
    </dataValidation>
  </dataValidations>
  <hyperlinks>
    <hyperlink ref="J3" location="Principal!A1" display="Volver al Indice" xr:uid="{00000000-0004-0000-07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V9"/>
  <sheetViews>
    <sheetView zoomScale="85" zoomScaleNormal="85" workbookViewId="0">
      <selection activeCell="A7" sqref="A7:E7"/>
    </sheetView>
  </sheetViews>
  <sheetFormatPr baseColWidth="10" defaultColWidth="11.42578125" defaultRowHeight="12.75" x14ac:dyDescent="0.2"/>
  <cols>
    <col min="1" max="1" width="46.85546875" style="1" customWidth="1"/>
    <col min="2" max="3" width="4.5703125" style="1" customWidth="1"/>
    <col min="4" max="4" width="24.140625" style="1" customWidth="1"/>
    <col min="5" max="5" width="4.42578125" style="1" customWidth="1"/>
    <col min="6" max="6" width="1.5703125" style="1" customWidth="1"/>
    <col min="7" max="7" width="5.42578125" style="1" bestFit="1" customWidth="1"/>
    <col min="8" max="8" width="46.5703125" style="41" customWidth="1"/>
    <col min="9" max="11" width="3.5703125" style="1" customWidth="1"/>
    <col min="12" max="18" width="2.42578125" style="1" customWidth="1"/>
    <col min="19" max="19" width="4" style="67" bestFit="1" customWidth="1"/>
    <col min="20" max="20" width="8.42578125" style="1" customWidth="1"/>
    <col min="21" max="21" width="4" style="67" bestFit="1" customWidth="1"/>
    <col min="22" max="22" width="2.5703125" style="67" customWidth="1"/>
    <col min="23" max="16384" width="11.42578125" style="1"/>
  </cols>
  <sheetData>
    <row r="1" spans="1:22" ht="15" x14ac:dyDescent="0.2">
      <c r="A1" s="270" t="s">
        <v>27</v>
      </c>
      <c r="B1" s="270"/>
      <c r="C1" s="270"/>
      <c r="D1" s="270"/>
      <c r="E1" s="270"/>
      <c r="H1" s="93" t="str">
        <f>'1'!A6</f>
        <v>PILAR I: Derecho de los Accionistas</v>
      </c>
      <c r="U1" s="67">
        <v>2</v>
      </c>
    </row>
    <row r="2" spans="1:22" hidden="1" x14ac:dyDescent="0.2">
      <c r="A2" s="71" t="s">
        <v>2</v>
      </c>
      <c r="B2" s="71" t="s">
        <v>2</v>
      </c>
      <c r="C2" s="71" t="s">
        <v>2</v>
      </c>
      <c r="D2" s="71" t="s">
        <v>2</v>
      </c>
      <c r="E2" s="71" t="s">
        <v>2</v>
      </c>
      <c r="F2" s="71" t="s">
        <v>2</v>
      </c>
      <c r="G2" s="71" t="s">
        <v>2</v>
      </c>
      <c r="H2" s="71" t="s">
        <v>2</v>
      </c>
      <c r="I2" s="71" t="s">
        <v>2</v>
      </c>
      <c r="J2" s="71" t="s">
        <v>2</v>
      </c>
      <c r="K2" s="71" t="s">
        <v>2</v>
      </c>
      <c r="L2" s="71" t="s">
        <v>2</v>
      </c>
      <c r="M2" s="71" t="s">
        <v>2</v>
      </c>
      <c r="N2" s="71" t="s">
        <v>2</v>
      </c>
    </row>
    <row r="3" spans="1:22" ht="15" customHeight="1" x14ac:dyDescent="0.2">
      <c r="A3" s="261" t="s">
        <v>166</v>
      </c>
      <c r="B3" s="261"/>
      <c r="C3" s="261"/>
      <c r="D3" s="261"/>
      <c r="E3" s="261"/>
      <c r="H3" s="92" t="s">
        <v>53</v>
      </c>
      <c r="U3" s="67">
        <f>SUM(V:V)</f>
        <v>2</v>
      </c>
    </row>
    <row r="4" spans="1:22" x14ac:dyDescent="0.2">
      <c r="B4" s="98" t="s">
        <v>56</v>
      </c>
      <c r="C4" s="98" t="s">
        <v>57</v>
      </c>
      <c r="D4" s="286" t="s">
        <v>58</v>
      </c>
      <c r="E4" s="286"/>
      <c r="G4" s="54" t="s">
        <v>59</v>
      </c>
    </row>
    <row r="5" spans="1:22" ht="90.75" customHeight="1" x14ac:dyDescent="0.25">
      <c r="A5" s="132" t="s">
        <v>167</v>
      </c>
      <c r="B5" s="97"/>
      <c r="C5" s="97" t="s">
        <v>61</v>
      </c>
      <c r="D5" s="317" t="s">
        <v>168</v>
      </c>
      <c r="E5" s="317"/>
      <c r="G5" s="55" t="str">
        <f>CONCATENATE("(",LEN(D5),")")</f>
        <v>(149)</v>
      </c>
      <c r="H5" s="53" t="str">
        <f>IF(( AND(B5="x",C5="x") ),"(*) Marcar solo un valor: Si o No",IF(AND(C5="x",LEN(D5)=0),"(*) Completar la celda de explicación",
CONCATENATE("(Si/No) Marcar con 'X' solo uno de los campos. (Explicación) Longitud Máxima de ",Explicacion_LongMaximo," caracteres")))</f>
        <v>(Si/No) Marcar con 'X' solo uno de los campos. (Explicación) Longitud Máxima de 1000 caracteres</v>
      </c>
      <c r="S5" s="67">
        <v>48</v>
      </c>
      <c r="U5"/>
      <c r="V5" s="68">
        <f>IF( AND(B5="",C5=""),0,IF(AND(C5&lt;&gt;"",D5=""),0,1))</f>
        <v>1</v>
      </c>
    </row>
    <row r="6" spans="1:22" ht="57" customHeight="1" x14ac:dyDescent="0.25">
      <c r="A6" s="132" t="s">
        <v>169</v>
      </c>
      <c r="B6" s="97"/>
      <c r="C6" s="97" t="s">
        <v>61</v>
      </c>
      <c r="D6" s="317" t="s">
        <v>170</v>
      </c>
      <c r="E6" s="317"/>
      <c r="G6" s="55" t="str">
        <f>CONCATENATE("(",LEN(D6),")")</f>
        <v>(10)</v>
      </c>
      <c r="H6" s="53" t="str">
        <f>IF(( AND(B6="x",C6="x") ),"(*) Marcar solo un valor: Si o No",IF(AND(C6="x",LEN(D6)=0),"(*) Completar la celda de explicación",
CONCATENATE("(Si/No) Marcar con 'X' solo uno de los campos. (Explicación) Longitud Máxima de ",Explicacion_LongMaximo," caracteres")))</f>
        <v>(Si/No) Marcar con 'X' solo uno de los campos. (Explicación) Longitud Máxima de 1000 caracteres</v>
      </c>
      <c r="S6" s="67">
        <v>49</v>
      </c>
      <c r="U6"/>
      <c r="V6" s="68">
        <f>IF( AND(B6="",C6=""),0,IF(AND(C6&lt;&gt;"",D6=""),0,1))</f>
        <v>1</v>
      </c>
    </row>
    <row r="7" spans="1:22" ht="39.75" customHeight="1" x14ac:dyDescent="0.2">
      <c r="A7" s="262" t="s">
        <v>171</v>
      </c>
      <c r="B7" s="262"/>
      <c r="C7" s="262"/>
      <c r="D7" s="262"/>
      <c r="E7" s="262"/>
    </row>
    <row r="8" spans="1:22" ht="15" x14ac:dyDescent="0.25">
      <c r="A8" s="17" t="s">
        <v>172</v>
      </c>
      <c r="B8" s="225">
        <v>0</v>
      </c>
      <c r="C8" s="227"/>
      <c r="D8" s="4"/>
      <c r="E8" s="4"/>
      <c r="H8" s="41" t="str">
        <f xml:space="preserve"> IF(AND(AND(ISNUMBER(B8),LEN(B8)&lt;=11)=FALSE,B8&lt;&gt;""),CONCATENATE("Valor No válido en: ",$A$8),""
)</f>
        <v/>
      </c>
      <c r="S8" s="67">
        <v>146</v>
      </c>
    </row>
    <row r="9" spans="1:22" ht="15" x14ac:dyDescent="0.25">
      <c r="A9" s="17" t="s">
        <v>173</v>
      </c>
      <c r="B9" s="225">
        <v>0</v>
      </c>
      <c r="C9" s="227"/>
      <c r="D9" s="4"/>
      <c r="E9" s="4"/>
      <c r="H9" s="41" t="str">
        <f xml:space="preserve"> IF(AND(AND(ISNUMBER(B9),LEN(B9)&lt;=11)=FALSE,B9&lt;&gt;""),CONCATENATE("Valor No válido en: ",$A$9),""
)</f>
        <v/>
      </c>
      <c r="S9" s="67">
        <v>147</v>
      </c>
    </row>
  </sheetData>
  <sheetProtection algorithmName="SHA-512" hashValue="WHAokaNMCC/0i1yGbKRH3t3kpuzViZ/zr5MlfNr5N/dcEcDQuIjBnTwsGYc1FKxV7qfzHf0xCih9H0DKl8S86w==" saltValue="DzCKAlYVbpqedxOMfOYlBQ==" spinCount="100000" sheet="1" objects="1" scenarios="1" formatRows="0"/>
  <mergeCells count="8">
    <mergeCell ref="A3:E3"/>
    <mergeCell ref="A1:E1"/>
    <mergeCell ref="A7:E7"/>
    <mergeCell ref="B8:C8"/>
    <mergeCell ref="B9:C9"/>
    <mergeCell ref="D4:E4"/>
    <mergeCell ref="D5:E5"/>
    <mergeCell ref="D6:E6"/>
  </mergeCells>
  <dataValidations count="3">
    <dataValidation type="textLength" allowBlank="1" showErrorMessage="1" error="Cantidad de caracteres NO valido." sqref="D5:D6" xr:uid="{00000000-0002-0000-0800-000000000000}">
      <formula1>Explicacion_LongMinimo</formula1>
      <formula2>Explicacion_LongMaximo</formula2>
    </dataValidation>
    <dataValidation type="custom" allowBlank="1" showDropDown="1" showInputMessage="1" showErrorMessage="1" error="Valor NO Válido." prompt="Ingrese &quot;X&quot;" sqref="B5:C6" xr:uid="{00000000-0002-0000-0800-000001000000}">
      <formula1>COUNTIF(Respuesta_SINO,TRIM(CELL("contents")))=1</formula1>
    </dataValidation>
    <dataValidation type="whole" allowBlank="1" showInputMessage="1" showErrorMessage="1" error="Valor NO Válido." prompt="Ingrese Número" sqref="B8:C9" xr:uid="{00000000-0002-0000-0800-000002000000}">
      <formula1>Entero_Minimo</formula1>
      <formula2>Entero_Maximo</formula2>
    </dataValidation>
  </dataValidations>
  <hyperlinks>
    <hyperlink ref="H3" location="Principal!A1" display="Volver al Indice" xr:uid="{00000000-0004-0000-08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44</vt:i4>
      </vt:variant>
    </vt:vector>
  </HeadingPairs>
  <TitlesOfParts>
    <vt:vector size="80" baseType="lpstr">
      <vt:lpstr>Principal</vt:lpstr>
      <vt:lpstr>Ayuda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SeccionC</vt:lpstr>
      <vt:lpstr>TC</vt:lpstr>
      <vt:lpstr>Validacion</vt:lpstr>
      <vt:lpstr>'1'!Área_de_impresión</vt:lpstr>
      <vt:lpstr>'10'!Área_de_impresión</vt:lpstr>
      <vt:lpstr>'11'!Área_de_impresión</vt:lpstr>
      <vt:lpstr>'12'!Área_de_impresión</vt:lpstr>
      <vt:lpstr>'13'!Área_de_impresión</vt:lpstr>
      <vt:lpstr>'14'!Área_de_impresión</vt:lpstr>
      <vt:lpstr>'15'!Área_de_impresión</vt:lpstr>
      <vt:lpstr>'16'!Área_de_impresión</vt:lpstr>
      <vt:lpstr>'17'!Área_de_impresión</vt:lpstr>
      <vt:lpstr>'18'!Área_de_impresión</vt:lpstr>
      <vt:lpstr>'19'!Área_de_impresión</vt:lpstr>
      <vt:lpstr>'2'!Área_de_impresión</vt:lpstr>
      <vt:lpstr>'20'!Área_de_impresión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'28'!Área_de_impresión</vt:lpstr>
      <vt:lpstr>'29'!Área_de_impresión</vt:lpstr>
      <vt:lpstr>'3'!Área_de_impresión</vt:lpstr>
      <vt:lpstr>'30'!Área_de_impresión</vt:lpstr>
      <vt:lpstr>'31'!Área_de_impresión</vt:lpstr>
      <vt:lpstr>'4'!Área_de_impresión</vt:lpstr>
      <vt:lpstr>'5'!Área_de_impresión</vt:lpstr>
      <vt:lpstr>'6'!Área_de_impresión</vt:lpstr>
      <vt:lpstr>'7'!Área_de_impresión</vt:lpstr>
      <vt:lpstr>'8'!Área_de_impresión</vt:lpstr>
      <vt:lpstr>'9'!Área_de_impresión</vt:lpstr>
      <vt:lpstr>Principal!Área_de_impresión</vt:lpstr>
      <vt:lpstr>SeccionC!Área_de_impresión</vt:lpstr>
      <vt:lpstr>Decimal_Maximo</vt:lpstr>
      <vt:lpstr>Decimal_Minimo</vt:lpstr>
      <vt:lpstr>Decimal2_Maximo</vt:lpstr>
      <vt:lpstr>Decimal2_Minimo</vt:lpstr>
      <vt:lpstr>Entero_Maximo</vt:lpstr>
      <vt:lpstr>Entero_Minimo</vt:lpstr>
      <vt:lpstr>Explicacion_LongMaximo</vt:lpstr>
      <vt:lpstr>Explicacion_LongMinimo</vt:lpstr>
      <vt:lpstr>Fecha_Maximo</vt:lpstr>
      <vt:lpstr>Fecha_Minimo</vt:lpstr>
      <vt:lpstr>Respuesta_SINO</vt:lpstr>
    </vt:vector>
  </TitlesOfParts>
  <Manager/>
  <Company>SMV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SMV</dc:creator>
  <cp:keywords/>
  <dc:description/>
  <cp:lastModifiedBy>Alejandro Dionel Lastra Infantas</cp:lastModifiedBy>
  <cp:revision/>
  <dcterms:created xsi:type="dcterms:W3CDTF">2014-10-06T22:57:50Z</dcterms:created>
  <dcterms:modified xsi:type="dcterms:W3CDTF">2023-03-02T15:43:52Z</dcterms:modified>
  <cp:category/>
  <cp:contentStatus/>
</cp:coreProperties>
</file>