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aritza en 10.1.3.124\Año 2020\REPORTE SOSTENIBILIDAD\INFORME FINAL\"/>
    </mc:Choice>
  </mc:AlternateContent>
  <bookViews>
    <workbookView xWindow="0" yWindow="0" windowWidth="16320" windowHeight="5640" tabRatio="839" activeTab="2"/>
  </bookViews>
  <sheets>
    <sheet name="Principal" sheetId="10" r:id="rId1"/>
    <sheet name="A.1" sheetId="2" r:id="rId2"/>
    <sheet name="A.2" sheetId="11" r:id="rId3"/>
    <sheet name="A.3" sheetId="12" r:id="rId4"/>
    <sheet name="A.4" sheetId="13" r:id="rId5"/>
    <sheet name="A.5" sheetId="14" r:id="rId6"/>
    <sheet name="A.6" sheetId="15" r:id="rId7"/>
    <sheet name="TC" sheetId="18" state="hidden" r:id="rId8"/>
    <sheet name="Validacion" sheetId="17" state="hidden" r:id="rId9"/>
  </sheets>
  <definedNames>
    <definedName name="_xlnm.Print_Area" localSheetId="1">A.1!$A$1:$J$33</definedName>
    <definedName name="_xlnm.Print_Area" localSheetId="2">A.2!$A$3:$J$26</definedName>
    <definedName name="_xlnm.Print_Area" localSheetId="3">A.3!$A$3:$J$26</definedName>
    <definedName name="_xlnm.Print_Area" localSheetId="4">A.4!$A$3:$J$22</definedName>
    <definedName name="_xlnm.Print_Area" localSheetId="5">A.5!$A$3:$J$20</definedName>
    <definedName name="_xlnm.Print_Area" localSheetId="6">A.6!$A$3:$J$22</definedName>
    <definedName name="_xlnm.Print_Area" localSheetId="0">Principal!$A$2:$I$14</definedName>
    <definedName name="Decimal2_Maximo">Validacion!$G$4</definedName>
    <definedName name="Decimal2_Maximo2">Validacion!$G$5</definedName>
    <definedName name="Decimal2_Minimo">Validacion!$G$3</definedName>
    <definedName name="Entero_Maximo">Validacion!$C$4</definedName>
    <definedName name="Entero_Minimo">Validacion!$D$3</definedName>
    <definedName name="Explicacion_LongMaximo">Validacion!$D$4</definedName>
    <definedName name="Explicacion_LongMaximo2">Validacion!$D$5</definedName>
    <definedName name="Explicacion_LongMaximo3">Validacion!$D$6</definedName>
    <definedName name="Explicacion_LongMaximo4">Validacion!$D$7</definedName>
    <definedName name="Explicacion_LongMinimo">Validacion!$D$3</definedName>
    <definedName name="Fecha_Maximo">Validacion!$F$4</definedName>
    <definedName name="Fecha_Minimo">Validacion!$F$3</definedName>
    <definedName name="NO" comment="NO">A.1!$H$6</definedName>
    <definedName name="Porcentaje_Maximo">Validacion!$H$4</definedName>
    <definedName name="Porcentaje_Minimo">Validacion!$H$3</definedName>
    <definedName name="Respuesta_SINO">Validacion!$B$3:$B$4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M15" i="2"/>
  <c r="W14" i="2"/>
  <c r="W13" i="2"/>
  <c r="W12" i="2"/>
  <c r="W17" i="2"/>
  <c r="W16" i="2"/>
  <c r="W18" i="2"/>
  <c r="W11" i="2"/>
  <c r="V5" i="15" l="1"/>
  <c r="L13" i="15"/>
  <c r="L8" i="15"/>
  <c r="L13" i="14"/>
  <c r="L8" i="14"/>
  <c r="V5" i="14"/>
  <c r="L8" i="13"/>
  <c r="V5" i="13"/>
  <c r="L8" i="12"/>
  <c r="L13" i="12" s="1"/>
  <c r="L19" i="12"/>
  <c r="L8" i="11"/>
  <c r="V5" i="12"/>
  <c r="V5" i="11"/>
  <c r="W19" i="15"/>
  <c r="W16" i="15"/>
  <c r="W11" i="15"/>
  <c r="W19" i="14"/>
  <c r="W16" i="14"/>
  <c r="W11" i="14"/>
  <c r="W19" i="13"/>
  <c r="W11" i="13"/>
  <c r="W23" i="12"/>
  <c r="W17" i="12"/>
  <c r="W11" i="12"/>
  <c r="W19" i="11"/>
  <c r="W23" i="11"/>
  <c r="J6" i="10"/>
  <c r="J10" i="10"/>
  <c r="J8" i="10"/>
  <c r="J12" i="10"/>
  <c r="L21" i="15" l="1"/>
  <c r="K21" i="15"/>
  <c r="L19" i="15"/>
  <c r="L16" i="15"/>
  <c r="L14" i="15"/>
  <c r="L11" i="15"/>
  <c r="L9" i="15"/>
  <c r="L5" i="15"/>
  <c r="K5" i="15"/>
  <c r="L19" i="14"/>
  <c r="L16" i="14"/>
  <c r="L14" i="14"/>
  <c r="L11" i="14"/>
  <c r="L9" i="14"/>
  <c r="L5" i="14"/>
  <c r="L21" i="13"/>
  <c r="L19" i="13"/>
  <c r="L16" i="13"/>
  <c r="L13" i="13"/>
  <c r="K13" i="13"/>
  <c r="L11" i="13"/>
  <c r="L9" i="13"/>
  <c r="L5" i="13"/>
  <c r="W25" i="12"/>
  <c r="W20" i="12"/>
  <c r="W14" i="12"/>
  <c r="L20" i="12"/>
  <c r="L25" i="12"/>
  <c r="K25" i="12"/>
  <c r="L23" i="12"/>
  <c r="L17" i="12"/>
  <c r="L14" i="12"/>
  <c r="L11" i="12"/>
  <c r="L9" i="12"/>
  <c r="L5" i="12"/>
  <c r="L25" i="11"/>
  <c r="L23" i="11"/>
  <c r="L21" i="11"/>
  <c r="L19" i="11"/>
  <c r="L17" i="11"/>
  <c r="L15" i="11"/>
  <c r="L13" i="11" l="1"/>
  <c r="L9" i="11"/>
  <c r="M26" i="2"/>
  <c r="M32" i="2"/>
  <c r="L11" i="11"/>
  <c r="L5" i="11" l="1"/>
  <c r="M6" i="2"/>
  <c r="W9" i="2"/>
  <c r="M31" i="2"/>
  <c r="M30" i="2"/>
  <c r="M29" i="2"/>
  <c r="M19" i="2"/>
  <c r="M10" i="2"/>
  <c r="M9" i="2"/>
  <c r="V25" i="2"/>
  <c r="V24" i="2"/>
  <c r="V23" i="2"/>
  <c r="W19" i="2"/>
  <c r="W10" i="2"/>
  <c r="W20" i="2" l="1"/>
  <c r="V6" i="2" s="1"/>
  <c r="W16" i="13" l="1"/>
  <c r="W15" i="11"/>
  <c r="W11" i="11"/>
  <c r="W21" i="15"/>
  <c r="W14" i="15"/>
  <c r="W14" i="14"/>
  <c r="W21" i="13"/>
  <c r="W13" i="13"/>
  <c r="W25" i="11"/>
  <c r="W21" i="11"/>
  <c r="W17" i="11"/>
  <c r="U3" i="2" l="1"/>
  <c r="D19" i="10" s="1"/>
  <c r="U3" i="15"/>
  <c r="D24" i="10" s="1"/>
  <c r="U3" i="14"/>
  <c r="D23" i="10" s="1"/>
  <c r="U3" i="13"/>
  <c r="D22" i="10" s="1"/>
  <c r="U3" i="12"/>
  <c r="D21" i="10" s="1"/>
  <c r="U3" i="11"/>
  <c r="D20" i="10" s="1"/>
  <c r="E53" i="18" l="1"/>
  <c r="E48" i="18"/>
  <c r="E35" i="18"/>
  <c r="E42" i="18"/>
  <c r="C41" i="18"/>
  <c r="C38" i="18"/>
  <c r="C34" i="18"/>
  <c r="E27" i="18"/>
  <c r="C26" i="18"/>
  <c r="C24" i="18"/>
  <c r="C22" i="18"/>
  <c r="C20" i="18"/>
  <c r="E17" i="18"/>
  <c r="C12" i="18"/>
  <c r="C16" i="18"/>
  <c r="AC14" i="18" l="1"/>
  <c r="AC12" i="18"/>
  <c r="E7" i="18"/>
  <c r="AC7" i="18" s="1"/>
  <c r="C6" i="18"/>
  <c r="C5" i="18"/>
  <c r="J14" i="10"/>
  <c r="C4" i="18"/>
  <c r="AC4" i="18" s="1"/>
  <c r="C3" i="18"/>
  <c r="AC3" i="18" s="1"/>
  <c r="C2" i="18"/>
  <c r="AC2" i="18" s="1"/>
  <c r="AC53" i="18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1" i="18"/>
  <c r="AC10" i="18"/>
  <c r="AC9" i="18"/>
  <c r="AC8" i="18"/>
  <c r="AC13" i="18" l="1"/>
  <c r="AC6" i="18"/>
  <c r="AC5" i="18"/>
  <c r="K25" i="11" l="1"/>
  <c r="K21" i="11"/>
  <c r="K17" i="11"/>
  <c r="K13" i="11"/>
  <c r="K5" i="11"/>
  <c r="L32" i="2"/>
  <c r="M25" i="2"/>
  <c r="M24" i="2"/>
  <c r="M23" i="2"/>
  <c r="L26" i="2"/>
  <c r="K5" i="14" l="1"/>
  <c r="K5" i="13"/>
  <c r="K5" i="12"/>
  <c r="L6" i="2" l="1"/>
  <c r="AC8" i="10" l="1"/>
</calcChain>
</file>

<file path=xl/comments1.xml><?xml version="1.0" encoding="utf-8"?>
<comments xmlns="http://schemas.openxmlformats.org/spreadsheetml/2006/main">
  <authors>
    <author>Martin Sotelo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Martin Sotelo:</t>
        </r>
        <r>
          <rPr>
            <sz val="9"/>
            <color indexed="81"/>
            <rFont val="Tahoma"/>
            <family val="2"/>
          </rPr>
          <t xml:space="preserve">
Esto debe observarse?</t>
        </r>
      </text>
    </comment>
  </commentList>
</comments>
</file>

<file path=xl/sharedStrings.xml><?xml version="1.0" encoding="utf-8"?>
<sst xmlns="http://schemas.openxmlformats.org/spreadsheetml/2006/main" count="456" uniqueCount="173">
  <si>
    <t>REPORTE DE SOSTENIBILIDAD CORPORATIVA (10180)</t>
  </si>
  <si>
    <t>Ejercicio:</t>
  </si>
  <si>
    <t>Página Web:</t>
  </si>
  <si>
    <t>Denominación:</t>
  </si>
  <si>
    <t>Pregunta A.1</t>
  </si>
  <si>
    <t>¿La sociedad se ha adherido voluntariamente a estándares de buenas prácticas en materia de Sostenibilidad Corporativa?</t>
  </si>
  <si>
    <t>SI</t>
  </si>
  <si>
    <t>NO</t>
  </si>
  <si>
    <t>Explicación:</t>
  </si>
  <si>
    <t>En caso de ser afirmativa la respuesta indicar el estándar y fecha de adhesión:</t>
  </si>
  <si>
    <t>Estándar</t>
  </si>
  <si>
    <t>Fecha de adhesión</t>
  </si>
  <si>
    <t>Estos reportes se elaboran:</t>
  </si>
  <si>
    <t>Voluntariamente</t>
  </si>
  <si>
    <t>Por exigencia de inversionistas</t>
  </si>
  <si>
    <t>Por exigencia de instituciones públicas</t>
  </si>
  <si>
    <t>Otros (detalle):</t>
  </si>
  <si>
    <t>Dichos informes o reportes pueden ser de acceso a través de:</t>
  </si>
  <si>
    <t>El Portal de la SMV</t>
  </si>
  <si>
    <t>Página web corporativa</t>
  </si>
  <si>
    <t>Redes Sociales</t>
  </si>
  <si>
    <t>Otros / Detalle</t>
  </si>
  <si>
    <t>Pregunta A.2</t>
  </si>
  <si>
    <t>¿La sociedad tiene una política corporativa que contemple el impacto de sus actividades en el medio ambiente?</t>
  </si>
  <si>
    <t>a. En caso de ser afirmativa su respuesta a la pregunta A.2 indicar el documento societario en el que se regula dicha política y el órgano que lo aprueba.</t>
  </si>
  <si>
    <t>Documento</t>
  </si>
  <si>
    <t>Órgano</t>
  </si>
  <si>
    <t>b. ¿La sociedad cuantifica las emisiones de gases de efecto invernadero que son generadas en sus actividades (huella de carbono)?</t>
  </si>
  <si>
    <t>De ser afirmativa su respuesta indique los resultados obtenidos:</t>
  </si>
  <si>
    <t>c. ¿La sociedad cuantifica y documenta el uso total de la energía utilizada en sus actividades?</t>
  </si>
  <si>
    <t>d. ¿La sociedad cuantifica y documenta el total de agua utilizada (huella hídrica) en sus actividades?</t>
  </si>
  <si>
    <t>e. ¿La sociedad cuantifica y documenta los residuos que genera producto de sus actividades?</t>
  </si>
  <si>
    <t>Pregunta A.3</t>
  </si>
  <si>
    <t>a. En caso de ser afirmativa su respuesta a la pregunta A.3 indicar el documento societario en el que se regula esta política y el órgano que aprueba este documento.</t>
  </si>
  <si>
    <t>b. ¿La sociedad lleva un registro de accidentes laborales?</t>
  </si>
  <si>
    <t>En caso de ser afirmativa su respuesta indicar el área encargada de llevar el registro y de quien depende jerárquicamente dicha área.</t>
  </si>
  <si>
    <t>Área encargada</t>
  </si>
  <si>
    <t>Depende jerárquicamente de</t>
  </si>
  <si>
    <t>c. ¿La sociedad tiene un plan de capacitación o formación para sus colaboradores?</t>
  </si>
  <si>
    <t>En caso de ser afirmativa su respuesta indicar el órgano societario que aprueba dicho plan y la periodicidad con que evalúa el cumplimiento de dicho plan:</t>
  </si>
  <si>
    <t>d. ¿La sociedad realiza encuestas o evaluaciones referentes al clima laboral?</t>
  </si>
  <si>
    <t>Pregunta A.4</t>
  </si>
  <si>
    <t>¿La sociedad tiene una política que establece los lineamientos básicos para su relación con las comunidades con las que interactúa?</t>
  </si>
  <si>
    <t>a. En caso de ser afirmativa su respuesta a la pregunta A.4 indicar el documento societario en el que se regula esta política y el órgano que aprueba este documento.</t>
  </si>
  <si>
    <t>b. ¿La sociedad ha afrontado conflictos sociales (huelgas, marchas, otros) en la comunidad donde tiene sus actividades principales a consecuencia de sus operaciones?</t>
  </si>
  <si>
    <t>En caso de que su respuesta sea afirmativa, explique el impacto de dichos conflictos sociales en la actividad de la sociedad.</t>
  </si>
  <si>
    <t>c. ¿La sociedad trabaja en colaboración con la comunidad en la creación conjunta de valor, incluyendo la identificación y solución de sus principales problemas comunes?</t>
  </si>
  <si>
    <t>d. ¿La sociedad invierte en programas sociales en la comunidad donde tiene sus actividades principales?</t>
  </si>
  <si>
    <t>De ser afirmativa su respuesta, indique el porcentaje que representa su inversión en dichos programas respecto a los ingresos brutos, según los estados financieros de la sociedad:</t>
  </si>
  <si>
    <t>(%) Ingresos Brutos</t>
  </si>
  <si>
    <t>Pregunta A.5</t>
  </si>
  <si>
    <t>¿La sociedad tiene una política que establece los lineamientos básicos para gestionar la relación con sus proveedores?</t>
  </si>
  <si>
    <t>a. En caso de ser afirmativa su respuesta a la pregunta A.5 indicar el documento societario en el que se regula esta política y el órgano que aprueba este documento.</t>
  </si>
  <si>
    <t>b. ¿La sociedad lleva un registro actualizado de sus proveedores?</t>
  </si>
  <si>
    <t>c. ¿La sociedad tiene un criterio para la selección de proveedores que contemple aspectos éticos y el cumplimiento de la legislación laboral?</t>
  </si>
  <si>
    <t>Pregunta A.6</t>
  </si>
  <si>
    <t>¿La sociedad tiene una política que establece los lineamientos básicos para la gestión de las relaciones con sus clientes?</t>
  </si>
  <si>
    <t>a. En caso de ser afirmativa su respuesta indicar el documento societario en el que se regula esta política y el órgano que aprueba este documento.</t>
  </si>
  <si>
    <t>b. ¿La sociedad lleva un registro actualizado de reclamos de sus clientes?</t>
  </si>
  <si>
    <t>c. ¿La sociedad cuenta con canales de atención permanentes para la atención al público y para la recepción de sugerencias y reclamos relativos a los productos y servicios que brinda?</t>
  </si>
  <si>
    <t>d. ¿La sociedad ha recibido algún reconocimiento por la calidad en el servicio de atención a sus clientes?</t>
  </si>
  <si>
    <t>En caso de ser afirmativa su respuesta indique los reconocimientos obtenidos:</t>
  </si>
  <si>
    <t>Sección A: Implementación de acciones de Sostenibilidad Corporativa</t>
  </si>
  <si>
    <t>En caso de elaborar informes o reportes de sostenibilidad distintos al presente reporte, indique la información siguiente:</t>
  </si>
  <si>
    <t>Periodicidad de evaluación</t>
  </si>
  <si>
    <t>RPJ</t>
  </si>
  <si>
    <t>Completo</t>
  </si>
  <si>
    <t>Ir al Principal</t>
  </si>
  <si>
    <t>R</t>
  </si>
  <si>
    <t>V</t>
  </si>
  <si>
    <t>A</t>
  </si>
  <si>
    <t>Cant.</t>
  </si>
  <si>
    <t>d. ¿La sociedad tiene una política de compra o contratación que seleccione a proveedores que cumplen con estándares de gestión sostenible o medios ambientales?</t>
  </si>
  <si>
    <t>[INI]</t>
  </si>
  <si>
    <t>[FIN]</t>
  </si>
  <si>
    <t>X</t>
  </si>
  <si>
    <t>Minimo</t>
  </si>
  <si>
    <t>Maximo</t>
  </si>
  <si>
    <t>Año</t>
  </si>
  <si>
    <t>Longitud</t>
  </si>
  <si>
    <t xml:space="preserve"> </t>
  </si>
  <si>
    <t>LISTA SI/NO</t>
  </si>
  <si>
    <t>RANGO ENTERO</t>
  </si>
  <si>
    <t>RANGO EXPLICACION</t>
  </si>
  <si>
    <t>RANGO DECIMAL</t>
  </si>
  <si>
    <t>RANGO FECHA</t>
  </si>
  <si>
    <t>RANGO PROCENTAJE</t>
  </si>
  <si>
    <t>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</t>
  </si>
  <si>
    <t>HOJA</t>
  </si>
  <si>
    <t>PREGUNTA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</si>
  <si>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</si>
  <si>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</si>
  <si>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</si>
  <si>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</si>
  <si>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</si>
  <si>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</si>
  <si>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</si>
  <si>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</si>
  <si>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</si>
  <si>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</si>
  <si>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</si>
  <si>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</si>
  <si>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x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</si>
  <si>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</si>
  <si>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</si>
  <si>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</si>
  <si>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</si>
  <si>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</si>
  <si>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</si>
  <si>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</si>
  <si>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</si>
  <si>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</si>
  <si>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</si>
  <si>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</si>
  <si>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</si>
  <si>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y</t>
  </si>
  <si>
    <t>Indicador</t>
  </si>
  <si>
    <t>A.1</t>
  </si>
  <si>
    <t>PRINCIPAL</t>
  </si>
  <si>
    <t>A.2</t>
  </si>
  <si>
    <t>A.3</t>
  </si>
  <si>
    <t>A.4</t>
  </si>
  <si>
    <t>A.5</t>
  </si>
  <si>
    <t>A.6</t>
  </si>
  <si>
    <t>COD: 20150326</t>
  </si>
  <si>
    <t>x s d abcdefghij abcdefghij abcdefghi jabcdefghij abcdefghij abcdefghij abcdefghij abcdefghij abcdefghij abcdefghij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</si>
  <si>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De acuerdo con la Declaración de la Organización Internacional del Trabajo (OIT) relativa a los principios y derechos fundamentales en el trabajo, adoptada en 1998, los principios y derechos se encuentran comprendidos en las siguientes cuatro categorías: (i) la libertad de asociación y la libertad sindical y el reconocimiento efectivo del derecho de negociación colectiva, (ii) la eliminación del trabajo forzoso u obligatorio, (iii) la abolición del trabajo infantil y, (iv) la eliminación de la discriminación en materia de empleo y ocupación.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</si>
  <si>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Solo es aplicable en el caso en que la información contenida en el presente informe haya sido revisada por alguna empresa especializada (por ejemplo: sociedad de auditoría o empresa de consultoría).</t>
    </r>
  </si>
  <si>
    <t>Sección A</t>
  </si>
  <si>
    <r>
      <rPr>
        <sz val="8"/>
        <color theme="1"/>
        <rFont val="Arial"/>
        <family val="2"/>
      </rPr>
      <t>Denominación o Razón Social
de la Empresa Revisora:</t>
    </r>
    <r>
      <rPr>
        <sz val="9"/>
        <color theme="1"/>
        <rFont val="Arial"/>
        <family val="2"/>
      </rPr>
      <t xml:space="preserve">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</si>
  <si>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RSC Version 1.0 - SMV 2016 </t>
    </r>
    <r>
      <rPr>
        <sz val="10"/>
        <color theme="0" tint="-0.249977111117893"/>
        <rFont val="Calibri"/>
        <family val="2"/>
        <scheme val="minor"/>
      </rPr>
      <t>®</t>
    </r>
  </si>
  <si>
    <r>
      <t>Para agregar mas filas al cuadro, favor de '</t>
    </r>
    <r>
      <rPr>
        <b/>
        <sz val="10"/>
        <color rgb="FF974706"/>
        <rFont val="Calibri"/>
        <family val="2"/>
        <scheme val="minor"/>
      </rPr>
      <t>Copiar</t>
    </r>
    <r>
      <rPr>
        <sz val="10"/>
        <color rgb="FF974706"/>
        <rFont val="Calibri"/>
        <family val="2"/>
        <scheme val="minor"/>
      </rPr>
      <t>' e 
'</t>
    </r>
    <r>
      <rPr>
        <b/>
        <sz val="10"/>
        <color rgb="FF974706"/>
        <rFont val="Calibri"/>
        <family val="2"/>
        <scheme val="minor"/>
      </rPr>
      <t>Insertar filas copiadas</t>
    </r>
    <r>
      <rPr>
        <sz val="10"/>
        <color rgb="FF974706"/>
        <rFont val="Calibri"/>
        <family val="2"/>
        <scheme val="minor"/>
      </rPr>
      <t xml:space="preserve">' entre las Marcas </t>
    </r>
    <r>
      <rPr>
        <b/>
        <sz val="10"/>
        <color rgb="FF974706"/>
        <rFont val="Calibri"/>
        <family val="2"/>
        <scheme val="minor"/>
      </rPr>
      <t>[INI]</t>
    </r>
    <r>
      <rPr>
        <sz val="10"/>
        <color rgb="FF974706"/>
        <rFont val="Calibri"/>
        <family val="2"/>
        <scheme val="minor"/>
      </rPr>
      <t xml:space="preserve"> y </t>
    </r>
    <r>
      <rPr>
        <b/>
        <sz val="10"/>
        <color rgb="FF974706"/>
        <rFont val="Calibri"/>
        <family val="2"/>
        <scheme val="minor"/>
      </rPr>
      <t>[FIN]</t>
    </r>
  </si>
  <si>
    <t>No insertar mas filas a partir de esta fila. 
No serán  considerados en la carga.</t>
  </si>
  <si>
    <r>
      <t>¿La sociedad tiene una política para promover y asegurar los principios y derechos fundamentales en el trabajo de sus colaboradores?</t>
    </r>
    <r>
      <rPr>
        <sz val="10"/>
        <color theme="1"/>
        <rFont val="Arial"/>
        <family val="2"/>
      </rPr>
      <t xml:space="preserve"> </t>
    </r>
    <r>
      <rPr>
        <vertAlign val="superscript"/>
        <sz val="10"/>
        <color theme="1"/>
        <rFont val="Arial"/>
        <family val="2"/>
      </rPr>
      <t>1</t>
    </r>
  </si>
  <si>
    <t>ELECTRO SUR ESTE S.A.A</t>
  </si>
  <si>
    <t>Política SIG</t>
  </si>
  <si>
    <t>B40005</t>
  </si>
  <si>
    <t>ISO 9001:2015</t>
  </si>
  <si>
    <t>Plan Estratégico Corporativo de FONAFE 2017-2021</t>
  </si>
  <si>
    <t>Código de Buen Gobierno Corporativo de FONAFE</t>
  </si>
  <si>
    <t>Lineamientos de Responsabilidad Social Corporativa de FONAFE</t>
  </si>
  <si>
    <t xml:space="preserve">ELSE cuenta con una Política de Sistema Integrado de Gestión - SIG, dentro de la cual se encuentra la Política de Gestión Ambiental. </t>
  </si>
  <si>
    <t>Directorio</t>
  </si>
  <si>
    <t>Gerencia de Planeamiento y Desarrollo</t>
  </si>
  <si>
    <t>Oficina de Seguridad Integral y Medio Ambiente</t>
  </si>
  <si>
    <t>Área de Logística</t>
  </si>
  <si>
    <t>Gerencia de Administración y Finanzas</t>
  </si>
  <si>
    <t>Área de Ventas</t>
  </si>
  <si>
    <t>Gerencia Comercial</t>
  </si>
  <si>
    <t>http://www.else.com.pe</t>
  </si>
  <si>
    <t>Gobierno
Directorio</t>
  </si>
  <si>
    <t>Política de Control Interno</t>
  </si>
  <si>
    <t>Las contrataciones de ELSE están reglamentadas por la Ley de Contrataciones del Estado por ser una Empresa Pública de Derecho Privado</t>
  </si>
  <si>
    <t>ELSE  ha suscrito una serie de compromisos por iniciativa propia tales como: 
- Elaboración de reportes de sostenibilidad de conformidad con los Estándares del Global Reporting Initiative - GRI
- ISO 9001:2015
- Política Sistema Integrado de Gestión.
Además, ELSE como parte de FONAFE se guía a través de los Lineamientos de Responsabilidad Social Corporativa estipulados en el Plan Estratégico Corporativo de FONAFE 2017-2021.</t>
  </si>
  <si>
    <t>Trimestral</t>
  </si>
  <si>
    <t>ELSE, en su Plan Estratégico Empresarial, Plan de Responsabilidad Social,  Política de Solución de Conflictos y Política de Sistema Integrado de Gestión;  establece los parámetros de comunicación y lineamientos base para el desarrollo de actividades conjuntas con la comunidad.</t>
  </si>
  <si>
    <t>ELSE cuenta con una Política de Sistema Integrado de Gestión - SIG, dentro de la cual se establece los lineamientos para la gestión de las relaciones con sus clientes. Asimismo en su Plan de Responsabilidad Social establece mecanismos de comunicación y relacionamiento con sus clientes. Cuenta también con una certificación de calidad ISO 9001:2015 en sus procesos comerciales enfocados en el cliente. Adicionalmente facilita su portal de Atención a Reclamos y oficinas en distintos lugares de su zona de concesión así como un número telefónico de atención permanente.</t>
  </si>
  <si>
    <t>•  Ley de Contrataciones de Estado
•  Política de Solución de Conflictos</t>
  </si>
  <si>
    <t>• Política del Sistema Integrado de Gestión - SIG
•  Plan Responsabilidad Social
•  Certificación de calidad ISO-9001:2015 
•  Política de Seguridad de la Información</t>
  </si>
  <si>
    <t>Directorio
Gerencia General
Certificadora Externa
Directorio</t>
  </si>
  <si>
    <t>Reporte de Sostenibilidad 2017, de conformidad con los Estándares GRI</t>
  </si>
  <si>
    <t>Plan de Responsabilidad Social 2018 Electro Sur Este</t>
  </si>
  <si>
    <t>Global Reporting Initiative Database</t>
  </si>
  <si>
    <t>• Política del Sistema Integrado de Gestión - SIG
• Política de Solución de Conflictos 
•Reglamento Interno de Trabajo
• Código de Ética.
•	Reglamento Interno Seguridad y Salud En El Trabajo</t>
  </si>
  <si>
    <t>• Plan Estratégico 
•  Plan de Responsabilidad Social
• Política de Solución de Conflictos
• Política de Sistema Integrado de Gestión</t>
  </si>
  <si>
    <t>Reporte de Sostenibilidad 2019, de conformidad con los Estándares GRI</t>
  </si>
  <si>
    <t>El consumo de agua durante 2019 en los sectores de Cusco, Anta, Quispicanchis, Valle Sagrado, Vilcanota, Prov. Altas, La Convención, G.R. Apurímac y  G.R. Madre de Dios, fue de 235,546,924.31 m3.</t>
  </si>
  <si>
    <t>•	Reutilización de 630 galones de aceite  de hidrocarburo
•	Reciclaje de 1590 Kilos de  Baterías
•	Reciclaje de 3698 kilos de Papel.
ELSE acopia sus residuos  peligrosos en almacenes ubicados en Cusco, Abancay y Puerto Maldonado; luego los dispone a través de empresas  operadoras  de residuos sólidos para su  disposición final a un relleno de seguridad. Se cumple con la norma  Decreto legislativo  Nro. 1278, Ley de Gestión Integral de Residuos Sólidos.</t>
  </si>
  <si>
    <t xml:space="preserve">ELSE cuenta con un enfoque de promoción de respecto a los principios y derechos fundamentales del trabajo para sus colaboradores explicitado en los siguientes documentos: Política del Sistema Integrado de Gestión, Reglamento Interno de Trabajo, Política de Solución de Conflictos, Reglamento Interno de Seguridad y Salud en el Trabajo y Código de Ética y Conducta. </t>
  </si>
  <si>
    <t>Directorio
Directorio
Gerencia General
Directorio
 Comité de Seguridad y Salud en el Trabajo</t>
  </si>
  <si>
    <t>Logramos un 76% de satisfacción en la encuesta de clima laboral desarrollada de forma externa a través de ISG.</t>
  </si>
  <si>
    <t>Directorio
Directorio
Directorio
Directorio</t>
  </si>
  <si>
    <t>El consumo empresarial del año fue de 1`053,258.00 kW.h
Respecto a combustibles, para centrales la cifra asciende a 7 402 galones, mientras que para vehículos totaliza 81248,3 galones.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</si>
</sst>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C00000"/>
      <name val="Arial"/>
      <family val="2"/>
    </font>
    <font>
      <sz val="9"/>
      <color theme="1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u/>
      <sz val="10"/>
      <color theme="3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rgb="FFFFFFFF"/>
      <name val="Arial"/>
      <family val="2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974706"/>
      <name val="Arial"/>
      <family val="2"/>
    </font>
    <font>
      <sz val="9"/>
      <color rgb="FFC0000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0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4" tint="-0.499984740745262"/>
      <name val="Arial"/>
      <family val="2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theme="1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10"/>
      <color theme="0" tint="-0.249977111117893"/>
      <name val="Calibri"/>
      <family val="2"/>
      <scheme val="minor"/>
    </font>
    <font>
      <sz val="10"/>
      <color rgb="FF974706"/>
      <name val="Calibri"/>
      <family val="2"/>
      <scheme val="minor"/>
    </font>
    <font>
      <b/>
      <sz val="10"/>
      <color rgb="FF974706"/>
      <name val="Calibri"/>
      <family val="2"/>
      <scheme val="minor"/>
    </font>
    <font>
      <vertAlign val="superscript"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70B7"/>
        <bgColor indexed="64"/>
      </patternFill>
    </fill>
    <fill>
      <patternFill patternType="solid">
        <fgColor rgb="FF138E51"/>
        <bgColor indexed="64"/>
      </patternFill>
    </fill>
    <fill>
      <patternFill patternType="solid">
        <fgColor rgb="FF4D1156"/>
        <bgColor indexed="64"/>
      </patternFill>
    </fill>
    <fill>
      <patternFill patternType="solid">
        <fgColor rgb="FFB5DCF9"/>
        <bgColor indexed="64"/>
      </patternFill>
    </fill>
    <fill>
      <patternFill patternType="solid">
        <fgColor rgb="FFA7F3CD"/>
        <bgColor indexed="64"/>
      </patternFill>
    </fill>
    <fill>
      <patternFill patternType="solid">
        <fgColor rgb="FFEDC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74706"/>
      </top>
      <bottom/>
      <diagonal/>
    </border>
    <border>
      <left/>
      <right/>
      <top/>
      <bottom style="thin">
        <color rgb="FF974706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3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14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1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12" borderId="9" xfId="0" applyFont="1" applyFill="1" applyBorder="1"/>
    <xf numFmtId="0" fontId="8" fillId="12" borderId="7" xfId="0" applyFont="1" applyFill="1" applyBorder="1"/>
    <xf numFmtId="0" fontId="9" fillId="12" borderId="0" xfId="0" applyFont="1" applyFill="1" applyAlignment="1">
      <alignment horizontal="left"/>
    </xf>
    <xf numFmtId="0" fontId="8" fillId="12" borderId="8" xfId="0" applyFont="1" applyFill="1" applyBorder="1" applyAlignment="1">
      <alignment horizontal="center" vertical="center"/>
    </xf>
    <xf numFmtId="0" fontId="8" fillId="12" borderId="11" xfId="0" applyFont="1" applyFill="1" applyBorder="1"/>
    <xf numFmtId="0" fontId="8" fillId="12" borderId="12" xfId="0" applyFont="1" applyFill="1" applyBorder="1"/>
    <xf numFmtId="0" fontId="8" fillId="12" borderId="3" xfId="0" applyFont="1" applyFill="1" applyBorder="1"/>
    <xf numFmtId="0" fontId="8" fillId="12" borderId="13" xfId="0" applyFont="1" applyFill="1" applyBorder="1"/>
    <xf numFmtId="0" fontId="16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/>
    </xf>
    <xf numFmtId="0" fontId="18" fillId="14" borderId="1" xfId="0" applyFont="1" applyFill="1" applyBorder="1" applyAlignment="1">
      <alignment horizontal="center" vertical="center"/>
    </xf>
    <xf numFmtId="164" fontId="8" fillId="2" borderId="0" xfId="0" applyNumberFormat="1" applyFont="1" applyFill="1"/>
    <xf numFmtId="14" fontId="8" fillId="2" borderId="0" xfId="0" applyNumberFormat="1" applyFont="1" applyFill="1"/>
    <xf numFmtId="2" fontId="8" fillId="2" borderId="0" xfId="0" applyNumberFormat="1" applyFont="1" applyFill="1"/>
    <xf numFmtId="0" fontId="16" fillId="2" borderId="0" xfId="0" applyFont="1" applyFill="1" applyAlignment="1">
      <alignment horizontal="center" vertical="center" wrapText="1" shrinkToFit="1"/>
    </xf>
    <xf numFmtId="0" fontId="20" fillId="0" borderId="0" xfId="0" applyFont="1"/>
    <xf numFmtId="0" fontId="21" fillId="2" borderId="0" xfId="0" applyFont="1" applyFill="1"/>
    <xf numFmtId="0" fontId="22" fillId="2" borderId="0" xfId="0" applyFont="1" applyFill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3" borderId="1" xfId="0" applyFont="1" applyFill="1" applyBorder="1"/>
    <xf numFmtId="0" fontId="20" fillId="6" borderId="1" xfId="0" applyFont="1" applyFill="1" applyBorder="1"/>
    <xf numFmtId="0" fontId="20" fillId="4" borderId="1" xfId="0" applyFont="1" applyFill="1" applyBorder="1"/>
    <xf numFmtId="0" fontId="20" fillId="7" borderId="1" xfId="0" applyFont="1" applyFill="1" applyBorder="1"/>
    <xf numFmtId="0" fontId="20" fillId="5" borderId="1" xfId="0" applyFont="1" applyFill="1" applyBorder="1"/>
    <xf numFmtId="0" fontId="20" fillId="8" borderId="1" xfId="0" applyFont="1" applyFill="1" applyBorder="1"/>
    <xf numFmtId="0" fontId="19" fillId="2" borderId="0" xfId="0" applyFont="1" applyFill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5" fillId="2" borderId="0" xfId="0" applyFont="1" applyFill="1"/>
    <xf numFmtId="0" fontId="26" fillId="0" borderId="0" xfId="0" applyFont="1"/>
    <xf numFmtId="0" fontId="26" fillId="2" borderId="0" xfId="0" applyFont="1" applyFill="1"/>
    <xf numFmtId="0" fontId="27" fillId="15" borderId="1" xfId="0" applyFont="1" applyFill="1" applyBorder="1"/>
    <xf numFmtId="0" fontId="27" fillId="16" borderId="1" xfId="0" applyFont="1" applyFill="1" applyBorder="1"/>
    <xf numFmtId="0" fontId="27" fillId="0" borderId="0" xfId="0" applyFont="1"/>
    <xf numFmtId="0" fontId="27" fillId="0" borderId="1" xfId="0" applyFont="1" applyBorder="1"/>
    <xf numFmtId="0" fontId="26" fillId="13" borderId="0" xfId="0" applyFont="1" applyFill="1"/>
    <xf numFmtId="0" fontId="28" fillId="0" borderId="0" xfId="0" applyFont="1"/>
    <xf numFmtId="0" fontId="28" fillId="2" borderId="0" xfId="0" applyFont="1" applyFill="1"/>
    <xf numFmtId="0" fontId="22" fillId="0" borderId="0" xfId="0" applyFont="1"/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right" vertical="center" indent="1"/>
    </xf>
    <xf numFmtId="0" fontId="24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0" fillId="2" borderId="0" xfId="0" applyFont="1" applyFill="1" applyAlignment="1">
      <alignment vertical="center"/>
    </xf>
    <xf numFmtId="0" fontId="30" fillId="0" borderId="0" xfId="0" applyFont="1"/>
    <xf numFmtId="0" fontId="8" fillId="2" borderId="0" xfId="0" applyFont="1" applyFill="1" applyAlignment="1">
      <alignment wrapText="1"/>
    </xf>
    <xf numFmtId="0" fontId="32" fillId="12" borderId="10" xfId="0" applyFont="1" applyFill="1" applyBorder="1"/>
    <xf numFmtId="0" fontId="33" fillId="12" borderId="0" xfId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1" applyFont="1"/>
    <xf numFmtId="0" fontId="31" fillId="0" borderId="0" xfId="0" applyFont="1"/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7" fillId="9" borderId="1" xfId="0" applyFont="1" applyFill="1" applyBorder="1" applyAlignment="1" applyProtection="1">
      <alignment horizontal="center" vertical="center"/>
      <protection locked="0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0" fontId="43" fillId="2" borderId="0" xfId="0" applyFont="1" applyFill="1"/>
    <xf numFmtId="0" fontId="32" fillId="12" borderId="8" xfId="0" applyFont="1" applyFill="1" applyBorder="1" applyAlignment="1">
      <alignment horizontal="center" vertical="center"/>
    </xf>
    <xf numFmtId="0" fontId="32" fillId="12" borderId="11" xfId="0" applyFont="1" applyFill="1" applyBorder="1" applyAlignment="1">
      <alignment horizontal="left" inden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wrapText="1"/>
    </xf>
    <xf numFmtId="0" fontId="47" fillId="0" borderId="14" xfId="0" applyFont="1" applyBorder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0" fillId="10" borderId="4" xfId="1" applyFill="1" applyBorder="1" applyAlignment="1" applyProtection="1">
      <alignment horizontal="center" vertical="center" wrapText="1"/>
      <protection locked="0"/>
    </xf>
    <xf numFmtId="0" fontId="35" fillId="10" borderId="5" xfId="0" applyFont="1" applyFill="1" applyBorder="1" applyAlignment="1" applyProtection="1">
      <alignment horizontal="center" vertical="center" wrapText="1"/>
      <protection locked="0"/>
    </xf>
    <xf numFmtId="0" fontId="35" fillId="1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5" fillId="10" borderId="4" xfId="0" applyFont="1" applyFill="1" applyBorder="1" applyAlignment="1" applyProtection="1">
      <alignment horizontal="left" vertical="top" wrapText="1"/>
      <protection locked="0"/>
    </xf>
    <xf numFmtId="0" fontId="35" fillId="10" borderId="5" xfId="0" applyFont="1" applyFill="1" applyBorder="1" applyAlignment="1" applyProtection="1">
      <alignment horizontal="left" vertical="top" wrapText="1"/>
      <protection locked="0"/>
    </xf>
    <xf numFmtId="0" fontId="35" fillId="10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34" fillId="10" borderId="4" xfId="0" applyFont="1" applyFill="1" applyBorder="1" applyAlignment="1" applyProtection="1">
      <alignment horizontal="left" vertical="top" wrapText="1"/>
      <protection locked="0"/>
    </xf>
    <xf numFmtId="0" fontId="34" fillId="10" borderId="5" xfId="0" applyFont="1" applyFill="1" applyBorder="1" applyAlignment="1" applyProtection="1">
      <alignment horizontal="left" vertical="top" wrapText="1"/>
      <protection locked="0"/>
    </xf>
    <xf numFmtId="0" fontId="34" fillId="10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27" fillId="10" borderId="4" xfId="0" applyFont="1" applyFill="1" applyBorder="1" applyAlignment="1" applyProtection="1">
      <alignment horizontal="center" vertical="center" wrapText="1"/>
      <protection locked="0"/>
    </xf>
    <xf numFmtId="0" fontId="27" fillId="10" borderId="5" xfId="0" applyFont="1" applyFill="1" applyBorder="1" applyAlignment="1" applyProtection="1">
      <alignment horizontal="center" vertical="center" wrapText="1"/>
      <protection locked="0"/>
    </xf>
    <xf numFmtId="0" fontId="27" fillId="1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35" fillId="10" borderId="4" xfId="0" applyFont="1" applyFill="1" applyBorder="1" applyAlignment="1" applyProtection="1">
      <alignment horizontal="left" vertical="center" wrapText="1"/>
      <protection locked="0"/>
    </xf>
    <xf numFmtId="0" fontId="35" fillId="10" borderId="6" xfId="0" applyFont="1" applyFill="1" applyBorder="1" applyAlignment="1" applyProtection="1">
      <alignment horizontal="left" vertical="center" wrapText="1"/>
      <protection locked="0"/>
    </xf>
    <xf numFmtId="0" fontId="35" fillId="10" borderId="5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27" fillId="10" borderId="4" xfId="0" applyFont="1" applyFill="1" applyBorder="1" applyAlignment="1" applyProtection="1">
      <alignment horizontal="center" vertical="center"/>
      <protection locked="0"/>
    </xf>
    <xf numFmtId="0" fontId="27" fillId="10" borderId="5" xfId="0" applyFont="1" applyFill="1" applyBorder="1" applyAlignment="1" applyProtection="1">
      <alignment horizontal="center" vertical="center"/>
      <protection locked="0"/>
    </xf>
    <xf numFmtId="0" fontId="27" fillId="10" borderId="6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" fillId="11" borderId="2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14" fillId="0" borderId="5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27" fillId="10" borderId="1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>
      <alignment horizontal="justify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locked="0"/>
    </xf>
    <xf numFmtId="0" fontId="27" fillId="10" borderId="4" xfId="0" applyFont="1" applyFill="1" applyBorder="1" applyAlignment="1" applyProtection="1">
      <alignment horizontal="left" vertical="center" wrapText="1"/>
      <protection locked="0"/>
    </xf>
    <xf numFmtId="0" fontId="27" fillId="10" borderId="5" xfId="0" applyFont="1" applyFill="1" applyBorder="1" applyAlignment="1" applyProtection="1">
      <alignment horizontal="left" vertical="center" wrapText="1"/>
      <protection locked="0"/>
    </xf>
    <xf numFmtId="0" fontId="27" fillId="10" borderId="6" xfId="0" applyFont="1" applyFill="1" applyBorder="1" applyAlignment="1" applyProtection="1">
      <alignment horizontal="left" vertical="center" wrapText="1"/>
      <protection locked="0"/>
    </xf>
    <xf numFmtId="0" fontId="41" fillId="0" borderId="4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5" fillId="10" borderId="4" xfId="0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35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27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EAF1DD"/>
      <color rgb="FF974706"/>
      <color rgb="FFFFFFFF"/>
      <color rgb="FF0000CC"/>
      <color rgb="FF366092"/>
      <color rgb="FFDCE6F1"/>
      <color rgb="FFF7DEC5"/>
      <color rgb="FFEDC3F3"/>
      <color rgb="FFA7F3CD"/>
      <color rgb="FFB5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</xdr:rowOff>
    </xdr:from>
    <xdr:to>
      <xdr:col>9</xdr:col>
      <xdr:colOff>1685714</xdr:colOff>
      <xdr:row>4</xdr:row>
      <xdr:rowOff>66675</xdr:rowOff>
    </xdr:to>
    <xdr:pic>
      <xdr:nvPicPr>
        <xdr:cNvPr id="2" name="1 Imagen" descr="logo_SMV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38800" y="723901"/>
          <a:ext cx="168571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V33"/>
  <sheetViews>
    <sheetView showGridLines="0" zoomScale="145" zoomScaleNormal="145" workbookViewId="0">
      <selection sqref="A1:H26"/>
    </sheetView>
  </sheetViews>
  <sheetFormatPr baseColWidth="10" defaultRowHeight="15" x14ac:dyDescent="0.25"/>
  <cols>
    <col min="1" max="1" width="2.42578125" customWidth="1"/>
    <col min="2" max="2" width="6" customWidth="1"/>
    <col min="3" max="3" width="18" customWidth="1"/>
    <col min="4" max="4" width="12.28515625" customWidth="1"/>
    <col min="5" max="5" width="2" customWidth="1"/>
    <col min="6" max="6" width="3.140625" customWidth="1"/>
    <col min="7" max="7" width="25.42578125" customWidth="1"/>
    <col min="8" max="8" width="8.5703125" customWidth="1"/>
    <col min="9" max="9" width="1.28515625" customWidth="1"/>
    <col min="10" max="10" width="34.140625" style="9" bestFit="1" customWidth="1"/>
    <col min="11" max="11" width="19.85546875" customWidth="1"/>
    <col min="12" max="12" width="6.42578125" customWidth="1"/>
    <col min="13" max="13" width="11.28515625" customWidth="1"/>
    <col min="14" max="16" width="4.85546875" customWidth="1"/>
    <col min="17" max="17" width="27.140625" customWidth="1"/>
    <col min="18" max="18" width="9.140625" customWidth="1"/>
    <col min="19" max="19" width="5" customWidth="1"/>
    <col min="20" max="20" width="5.85546875" hidden="1" customWidth="1"/>
    <col min="21" max="23" width="6" hidden="1" customWidth="1"/>
    <col min="24" max="24" width="5.85546875" hidden="1" customWidth="1"/>
  </cols>
  <sheetData>
    <row r="1" spans="1:48" x14ac:dyDescent="0.25">
      <c r="C1" s="53" t="s">
        <v>124</v>
      </c>
    </row>
    <row r="2" spans="1:48" s="42" customFormat="1" ht="3" customHeight="1" x14ac:dyDescent="0.25">
      <c r="A2" s="45" t="s">
        <v>87</v>
      </c>
      <c r="B2" s="3" t="s">
        <v>87</v>
      </c>
      <c r="C2" s="2" t="s">
        <v>87</v>
      </c>
      <c r="D2" s="3" t="s">
        <v>125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2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3" t="s">
        <v>87</v>
      </c>
      <c r="Q2" s="3" t="s">
        <v>87</v>
      </c>
      <c r="R2" s="3" t="s">
        <v>87</v>
      </c>
    </row>
    <row r="3" spans="1:48" ht="39" customHeight="1" x14ac:dyDescent="0.25">
      <c r="A3" s="4"/>
      <c r="B3" s="120" t="s">
        <v>0</v>
      </c>
      <c r="C3" s="121"/>
      <c r="D3" s="121"/>
      <c r="E3" s="121"/>
      <c r="F3" s="121"/>
      <c r="G3" s="121"/>
      <c r="H3" s="122"/>
      <c r="I3" s="3"/>
      <c r="J3" s="3"/>
      <c r="K3" s="104" t="s">
        <v>130</v>
      </c>
      <c r="L3" s="3"/>
      <c r="M3" s="3"/>
      <c r="N3" s="3"/>
      <c r="O3" s="31"/>
      <c r="P3" s="31"/>
      <c r="Q3" s="31"/>
      <c r="R3" s="46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48" ht="6" customHeight="1" x14ac:dyDescent="0.25">
      <c r="A4" s="4"/>
      <c r="B4" s="124"/>
      <c r="C4" s="124"/>
      <c r="D4" s="124"/>
      <c r="E4" s="124"/>
      <c r="F4" s="124"/>
      <c r="G4" s="124"/>
      <c r="H4" s="124"/>
      <c r="I4" s="1"/>
      <c r="J4" s="1"/>
      <c r="K4" s="1"/>
      <c r="L4" s="1"/>
      <c r="M4" s="1"/>
      <c r="N4" s="1"/>
      <c r="O4" s="31"/>
      <c r="P4" s="31"/>
      <c r="Q4" s="31"/>
      <c r="R4" s="46"/>
      <c r="S4" s="47"/>
      <c r="T4" s="47"/>
      <c r="U4" s="47"/>
      <c r="V4" s="47"/>
      <c r="W4" s="47"/>
      <c r="X4" s="47"/>
      <c r="Y4" s="48"/>
      <c r="Z4" s="48"/>
      <c r="AA4" s="48"/>
      <c r="AB4" s="48"/>
      <c r="AC4" s="48"/>
      <c r="AD4" s="48"/>
      <c r="AE4" s="41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</row>
    <row r="5" spans="1:48" x14ac:dyDescent="0.25">
      <c r="A5" s="4"/>
      <c r="B5" s="134" t="s">
        <v>3</v>
      </c>
      <c r="C5" s="134"/>
      <c r="D5" s="134"/>
      <c r="E5" s="134"/>
      <c r="F5" s="134"/>
      <c r="G5" s="134"/>
      <c r="H5" s="134"/>
      <c r="I5" s="1"/>
      <c r="J5" s="1"/>
      <c r="K5" s="1"/>
      <c r="L5" s="1"/>
      <c r="M5" s="1"/>
      <c r="N5" s="1"/>
      <c r="O5" s="31"/>
      <c r="P5" s="31"/>
      <c r="Q5" s="31"/>
      <c r="R5" s="46"/>
      <c r="S5" s="47"/>
      <c r="T5" s="47"/>
      <c r="U5" s="47"/>
      <c r="V5" s="47"/>
      <c r="W5" s="47"/>
      <c r="X5" s="47"/>
      <c r="Y5" s="48"/>
      <c r="Z5" s="48"/>
      <c r="AA5" s="48"/>
      <c r="AB5" s="48"/>
      <c r="AC5" s="48"/>
      <c r="AD5" s="48"/>
      <c r="AE5" s="41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8" ht="30" customHeight="1" x14ac:dyDescent="0.25">
      <c r="A6" s="4"/>
      <c r="B6" s="135" t="s">
        <v>134</v>
      </c>
      <c r="C6" s="136"/>
      <c r="D6" s="136"/>
      <c r="E6" s="136"/>
      <c r="F6" s="136"/>
      <c r="G6" s="136"/>
      <c r="H6" s="137"/>
      <c r="I6" s="1"/>
      <c r="J6" s="79" t="str">
        <f>IF(B6="",CONCATENATE("(*) Completar la celda de ",MID(B5,1,LEN(B5)-1)),"")</f>
        <v/>
      </c>
      <c r="K6" s="1"/>
      <c r="L6" s="1"/>
      <c r="M6" s="1"/>
      <c r="N6" s="1"/>
      <c r="O6" s="31"/>
      <c r="P6" s="31"/>
      <c r="Q6" s="31"/>
      <c r="R6" s="46"/>
      <c r="S6" s="47">
        <v>1</v>
      </c>
      <c r="T6" s="47"/>
      <c r="U6" s="47"/>
      <c r="V6" s="47"/>
      <c r="W6" s="47"/>
      <c r="X6" s="47"/>
      <c r="Y6" s="48"/>
      <c r="Z6" s="48"/>
      <c r="AA6" s="48"/>
      <c r="AB6" s="48"/>
      <c r="AC6" s="48"/>
      <c r="AD6" s="48"/>
      <c r="AE6" s="41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6" customHeight="1" x14ac:dyDescent="0.25">
      <c r="A7" s="4"/>
      <c r="B7" s="138"/>
      <c r="C7" s="138"/>
      <c r="D7" s="138"/>
      <c r="E7" s="138"/>
      <c r="F7" s="138"/>
      <c r="G7" s="138"/>
      <c r="H7" s="138"/>
      <c r="I7" s="1"/>
      <c r="J7" s="1"/>
      <c r="K7" s="1"/>
      <c r="L7" s="1"/>
      <c r="M7" s="1"/>
      <c r="N7" s="1"/>
      <c r="O7" s="31"/>
      <c r="P7" s="31"/>
      <c r="Q7" s="31"/>
      <c r="R7" s="46"/>
      <c r="S7" s="47"/>
      <c r="T7" s="47"/>
      <c r="U7" s="47"/>
      <c r="V7" s="47"/>
      <c r="W7" s="47"/>
      <c r="X7" s="47"/>
      <c r="Y7" s="48"/>
      <c r="Z7" s="48"/>
      <c r="AA7" s="48"/>
      <c r="AB7" s="48" t="s">
        <v>76</v>
      </c>
      <c r="AC7" s="48" t="s">
        <v>77</v>
      </c>
      <c r="AD7" s="48"/>
      <c r="AE7" s="41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48" x14ac:dyDescent="0.25">
      <c r="A8" s="4"/>
      <c r="B8" s="139" t="s">
        <v>1</v>
      </c>
      <c r="C8" s="140"/>
      <c r="D8" s="141">
        <v>2019</v>
      </c>
      <c r="E8" s="142"/>
      <c r="F8" s="143"/>
      <c r="G8" s="4"/>
      <c r="H8" s="4"/>
      <c r="I8" s="1"/>
      <c r="J8" s="79" t="str">
        <f xml:space="preserve"> IF(D8="", CONCATENATE("(*) Completar la celda de ",MID(B8,1,LEN(B8)-1)),
IF(AND(ISNUMBER(D8),LEN(D8)&lt;=11)=FALSE,CONCATENATE("Valor No válido en: ",MID(B8,1,LEN(B8)-1)),""
))</f>
        <v/>
      </c>
      <c r="K8" s="1"/>
      <c r="L8" s="1"/>
      <c r="M8" s="1"/>
      <c r="N8" s="1"/>
      <c r="O8" s="31"/>
      <c r="P8" s="31"/>
      <c r="Q8" s="31"/>
      <c r="R8" s="46"/>
      <c r="S8" s="47">
        <v>2</v>
      </c>
      <c r="T8" s="47"/>
      <c r="U8" s="47"/>
      <c r="V8" s="47"/>
      <c r="W8" s="47"/>
      <c r="X8" s="47"/>
      <c r="Y8" s="48"/>
      <c r="Z8" s="48"/>
      <c r="AA8" s="48" t="s">
        <v>78</v>
      </c>
      <c r="AB8" s="48">
        <v>2015</v>
      </c>
      <c r="AC8" s="48">
        <f ca="1">YEAR(TODAY())</f>
        <v>2020</v>
      </c>
      <c r="AD8" s="48"/>
      <c r="AE8" s="41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</row>
    <row r="9" spans="1:48" ht="6" customHeight="1" x14ac:dyDescent="0.25">
      <c r="A9" s="4"/>
      <c r="B9" s="124"/>
      <c r="C9" s="124"/>
      <c r="D9" s="124"/>
      <c r="E9" s="124"/>
      <c r="F9" s="124"/>
      <c r="G9" s="124"/>
      <c r="H9" s="124"/>
      <c r="I9" s="1"/>
      <c r="J9" s="1"/>
      <c r="K9" s="1"/>
      <c r="L9" s="1"/>
      <c r="M9" s="1"/>
      <c r="N9" s="1"/>
      <c r="O9" s="31"/>
      <c r="P9" s="31"/>
      <c r="Q9" s="31"/>
      <c r="R9" s="46"/>
      <c r="S9" s="47"/>
      <c r="T9" s="47"/>
      <c r="U9" s="47"/>
      <c r="V9" s="47"/>
      <c r="W9" s="47"/>
      <c r="X9" s="47"/>
      <c r="Y9" s="48"/>
      <c r="Z9" s="48"/>
      <c r="AA9" s="48"/>
      <c r="AB9" s="48"/>
      <c r="AC9" s="48"/>
      <c r="AD9" s="48"/>
      <c r="AE9" s="41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</row>
    <row r="10" spans="1:48" x14ac:dyDescent="0.25">
      <c r="A10" s="4"/>
      <c r="B10" s="4" t="s">
        <v>2</v>
      </c>
      <c r="C10" s="81"/>
      <c r="D10" s="125" t="s">
        <v>149</v>
      </c>
      <c r="E10" s="126"/>
      <c r="F10" s="126"/>
      <c r="G10" s="126"/>
      <c r="H10" s="127"/>
      <c r="I10" s="1"/>
      <c r="J10" s="80" t="str">
        <f>IF(D10="",CONCATENATE("(*) Completar la celda de ",MID(B10,1,LEN(B10)-1)),"")</f>
        <v/>
      </c>
      <c r="K10" s="9"/>
      <c r="L10" s="9"/>
      <c r="M10" s="1"/>
      <c r="N10" s="1"/>
      <c r="O10" s="31"/>
      <c r="P10" s="31"/>
      <c r="Q10" s="31"/>
      <c r="R10" s="46"/>
      <c r="S10" s="47">
        <v>3</v>
      </c>
      <c r="T10" s="47"/>
      <c r="U10" s="47"/>
      <c r="V10" s="47"/>
      <c r="W10" s="47"/>
      <c r="X10" s="47"/>
      <c r="Y10" s="48"/>
      <c r="Z10" s="48"/>
      <c r="AA10" s="48" t="s">
        <v>79</v>
      </c>
      <c r="AB10" s="48">
        <v>1</v>
      </c>
      <c r="AC10" s="48">
        <v>4000</v>
      </c>
      <c r="AD10" s="48"/>
      <c r="AE10" s="41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8" ht="6" customHeight="1" x14ac:dyDescent="0.25">
      <c r="A11" s="4"/>
      <c r="B11" s="124"/>
      <c r="C11" s="124"/>
      <c r="D11" s="124"/>
      <c r="E11" s="124"/>
      <c r="F11" s="124"/>
      <c r="G11" s="124"/>
      <c r="H11" s="124"/>
      <c r="I11" s="1"/>
      <c r="K11" s="9"/>
      <c r="L11" s="9"/>
      <c r="M11" s="1"/>
      <c r="N11" s="1"/>
      <c r="O11" s="31"/>
      <c r="P11" s="31"/>
      <c r="Q11" s="31"/>
      <c r="R11" s="46"/>
      <c r="S11" s="47"/>
      <c r="T11" s="47"/>
      <c r="U11" s="47"/>
      <c r="V11" s="47"/>
      <c r="W11" s="47"/>
      <c r="X11" s="47"/>
      <c r="Y11" s="48"/>
      <c r="Z11" s="48"/>
      <c r="AA11" s="48"/>
      <c r="AB11" s="48"/>
      <c r="AC11" s="48"/>
      <c r="AD11" s="48"/>
      <c r="AE11" s="41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</row>
    <row r="12" spans="1:48" ht="30" customHeight="1" x14ac:dyDescent="0.25">
      <c r="A12" s="4"/>
      <c r="B12" s="128" t="s">
        <v>129</v>
      </c>
      <c r="C12" s="129"/>
      <c r="D12" s="130"/>
      <c r="E12" s="131"/>
      <c r="F12" s="131"/>
      <c r="G12" s="131"/>
      <c r="H12" s="132"/>
      <c r="I12" s="1"/>
      <c r="J12" s="133" t="str">
        <f>IF(D12="",CONCATENATE("(*) Completar la celda de ",MID(B12, 1, LEN(B12)-3)),"")</f>
        <v>(*) Completar la celda de Denominación o Razón Social
de la Empresa Revisora</v>
      </c>
      <c r="K12" s="133"/>
      <c r="L12" s="133"/>
      <c r="M12" s="1"/>
      <c r="N12" s="1"/>
      <c r="O12" s="31"/>
      <c r="P12" s="31"/>
      <c r="Q12" s="31"/>
      <c r="R12" s="46"/>
      <c r="S12" s="47">
        <v>4</v>
      </c>
      <c r="T12" s="47"/>
      <c r="U12" s="47"/>
      <c r="V12" s="47"/>
      <c r="W12" s="47"/>
      <c r="X12" s="47"/>
      <c r="Y12" s="48"/>
      <c r="Z12" s="48"/>
      <c r="AA12" s="48" t="s">
        <v>79</v>
      </c>
      <c r="AB12" s="48">
        <v>1</v>
      </c>
      <c r="AC12" s="48">
        <v>4000</v>
      </c>
      <c r="AD12" s="48"/>
      <c r="AE12" s="41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</row>
    <row r="13" spans="1:48" ht="6" customHeight="1" x14ac:dyDescent="0.25">
      <c r="A13" s="4"/>
      <c r="B13" s="4"/>
      <c r="C13" s="4"/>
      <c r="D13" s="4"/>
      <c r="E13" s="4"/>
      <c r="F13" s="4"/>
      <c r="G13" s="4"/>
      <c r="H13" s="4"/>
      <c r="I13" s="1"/>
      <c r="K13" s="9"/>
      <c r="L13" s="9"/>
      <c r="M13" s="1"/>
      <c r="N13" s="1"/>
      <c r="O13" s="31"/>
      <c r="P13" s="31"/>
      <c r="Q13" s="31"/>
      <c r="R13" s="46"/>
      <c r="S13" s="47"/>
      <c r="T13" s="47"/>
      <c r="U13" s="47"/>
      <c r="V13" s="47"/>
      <c r="W13" s="47"/>
      <c r="X13" s="47"/>
      <c r="Y13" s="48"/>
      <c r="Z13" s="48"/>
      <c r="AA13" s="48"/>
      <c r="AB13" s="48"/>
      <c r="AC13" s="48"/>
      <c r="AD13" s="48"/>
      <c r="AE13" s="41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x14ac:dyDescent="0.25">
      <c r="A14" s="4"/>
      <c r="B14" s="4" t="s">
        <v>65</v>
      </c>
      <c r="C14" s="94" t="s">
        <v>136</v>
      </c>
      <c r="D14" s="4"/>
      <c r="E14" s="4"/>
      <c r="F14" s="4"/>
      <c r="G14" s="4"/>
      <c r="H14" s="4"/>
      <c r="I14" s="31"/>
      <c r="J14" s="80" t="str">
        <f>IF(C14="",CONCATENATE("(*) Completar la celda de ",B14),"")</f>
        <v/>
      </c>
      <c r="K14" s="9"/>
      <c r="L14" s="9"/>
      <c r="M14" s="1"/>
      <c r="N14" s="1"/>
      <c r="O14" s="31"/>
      <c r="P14" s="31"/>
      <c r="Q14" s="31"/>
      <c r="R14" s="46"/>
      <c r="S14" s="47">
        <v>5</v>
      </c>
      <c r="T14" s="47"/>
      <c r="U14" s="47"/>
      <c r="V14" s="47"/>
      <c r="W14" s="47"/>
      <c r="X14" s="47"/>
      <c r="Y14" s="48"/>
      <c r="Z14" s="48"/>
      <c r="AA14" s="48" t="s">
        <v>79</v>
      </c>
      <c r="AB14" s="48">
        <v>1</v>
      </c>
      <c r="AC14" s="48">
        <v>10</v>
      </c>
      <c r="AD14" s="48"/>
      <c r="AE14" s="41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s="91" customFormat="1" ht="30" customHeight="1" x14ac:dyDescent="0.25">
      <c r="A15" s="84"/>
      <c r="B15" s="123" t="s">
        <v>127</v>
      </c>
      <c r="C15" s="123"/>
      <c r="D15" s="123"/>
      <c r="E15" s="123"/>
      <c r="F15" s="123"/>
      <c r="G15" s="123"/>
      <c r="H15" s="123"/>
      <c r="I15" s="84"/>
      <c r="J15" s="85"/>
      <c r="K15" s="86"/>
      <c r="L15" s="86"/>
      <c r="M15" s="86"/>
      <c r="N15" s="86"/>
      <c r="O15" s="87"/>
      <c r="P15" s="87"/>
      <c r="Q15" s="87"/>
      <c r="R15" s="88"/>
      <c r="S15" s="88"/>
      <c r="T15" s="88"/>
      <c r="U15" s="88"/>
      <c r="V15" s="88"/>
      <c r="W15" s="88"/>
      <c r="X15" s="88"/>
      <c r="Y15" s="89"/>
      <c r="Z15" s="89"/>
      <c r="AA15" s="89"/>
      <c r="AB15" s="89"/>
      <c r="AC15" s="89"/>
      <c r="AD15" s="89"/>
      <c r="AE15" s="90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</row>
    <row r="16" spans="1:48" ht="6" customHeight="1" x14ac:dyDescent="0.25">
      <c r="A16" s="4"/>
      <c r="B16" s="4"/>
      <c r="C16" s="4"/>
      <c r="D16" s="4"/>
      <c r="E16" s="4"/>
      <c r="F16" s="4"/>
      <c r="G16" s="4"/>
      <c r="H16" s="4"/>
      <c r="I16" s="1"/>
      <c r="J16" s="80"/>
      <c r="K16" s="1"/>
      <c r="L16" s="1"/>
      <c r="M16" s="1"/>
      <c r="N16" s="1"/>
      <c r="O16" s="31"/>
      <c r="P16" s="31"/>
      <c r="Q16" s="31"/>
      <c r="R16" s="47"/>
      <c r="S16" s="47"/>
      <c r="T16" s="47"/>
      <c r="U16" s="47"/>
      <c r="V16" s="47"/>
      <c r="W16" s="47"/>
      <c r="X16" s="47"/>
      <c r="Y16" s="48"/>
      <c r="Z16" s="48"/>
      <c r="AA16" s="48"/>
      <c r="AB16" s="48"/>
      <c r="AC16" s="48"/>
      <c r="AD16" s="48"/>
      <c r="AE16" s="41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</row>
    <row r="17" spans="1:48" ht="6" customHeight="1" x14ac:dyDescent="0.25">
      <c r="A17" s="4"/>
      <c r="B17" s="15"/>
      <c r="C17" s="16"/>
      <c r="D17" s="82"/>
      <c r="E17" s="4"/>
      <c r="F17" s="4"/>
      <c r="G17" s="4"/>
      <c r="H17" s="4"/>
      <c r="I17" s="4"/>
      <c r="J17" s="1"/>
      <c r="K17" s="4"/>
      <c r="L17" s="4"/>
      <c r="M17" s="4"/>
      <c r="N17" s="4"/>
      <c r="O17" s="32"/>
      <c r="P17" s="32"/>
      <c r="Q17" s="32"/>
      <c r="R17" s="47"/>
      <c r="S17" s="47"/>
      <c r="T17" s="47"/>
      <c r="U17" s="47"/>
      <c r="V17" s="47"/>
      <c r="W17" s="47"/>
      <c r="X17" s="47"/>
      <c r="Y17" s="48"/>
      <c r="Z17" s="48"/>
      <c r="AA17" s="48"/>
      <c r="AB17" s="48"/>
      <c r="AC17" s="48"/>
      <c r="AD17" s="48"/>
      <c r="AE17" s="41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</row>
    <row r="18" spans="1:48" x14ac:dyDescent="0.25">
      <c r="A18" s="4"/>
      <c r="B18" s="106" t="s">
        <v>128</v>
      </c>
      <c r="C18" s="17"/>
      <c r="D18" s="105" t="s">
        <v>66</v>
      </c>
      <c r="E18" s="4"/>
      <c r="F18" s="4"/>
      <c r="G18" s="4"/>
      <c r="H18" s="4"/>
      <c r="I18" s="4"/>
      <c r="J18" s="1"/>
      <c r="K18" s="4"/>
      <c r="L18" s="4"/>
      <c r="M18" s="4"/>
      <c r="N18" s="4"/>
      <c r="O18" s="32"/>
      <c r="P18" s="32"/>
      <c r="Q18" s="32"/>
      <c r="R18" s="47"/>
      <c r="S18" s="47"/>
      <c r="T18" s="47"/>
      <c r="U18" s="47"/>
      <c r="V18" s="47"/>
      <c r="W18" s="47"/>
      <c r="X18" s="47"/>
      <c r="Y18" s="48"/>
      <c r="Z18" s="48"/>
      <c r="AA18" s="48"/>
      <c r="AB18" s="48"/>
      <c r="AC18" s="48"/>
      <c r="AD18" s="48"/>
      <c r="AE18" s="41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spans="1:48" x14ac:dyDescent="0.25">
      <c r="A19" s="4"/>
      <c r="B19" s="19"/>
      <c r="C19" s="83" t="s">
        <v>4</v>
      </c>
      <c r="D19" s="18" t="str">
        <f>IF(AND(A.1!$U$1=A.1!$U$3),"SI","NO")</f>
        <v>SI</v>
      </c>
      <c r="E19" s="4"/>
      <c r="F19" s="4"/>
      <c r="G19" s="4"/>
      <c r="H19" s="4"/>
      <c r="I19" s="4"/>
      <c r="K19" s="4"/>
      <c r="L19" s="4"/>
      <c r="M19" s="4"/>
      <c r="N19" s="4"/>
      <c r="O19" s="32"/>
      <c r="P19" s="32"/>
      <c r="Q19" s="32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 spans="1:48" x14ac:dyDescent="0.25">
      <c r="A20" s="4"/>
      <c r="B20" s="19"/>
      <c r="C20" s="83" t="s">
        <v>22</v>
      </c>
      <c r="D20" s="18" t="str">
        <f>IF(AND(A.2!$U$1=A.2!$U$3,SUM(A.2!$W:$W)=0),"SI","NO")</f>
        <v>SI</v>
      </c>
      <c r="E20" s="4"/>
      <c r="F20" s="4"/>
      <c r="G20" s="4"/>
      <c r="H20" s="4"/>
      <c r="I20" s="4"/>
      <c r="K20" s="4"/>
      <c r="L20" s="4"/>
      <c r="M20" s="4"/>
      <c r="N20" s="4"/>
      <c r="O20" s="32"/>
      <c r="P20" s="32"/>
      <c r="Q20" s="32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</row>
    <row r="21" spans="1:48" x14ac:dyDescent="0.25">
      <c r="A21" s="4"/>
      <c r="B21" s="19"/>
      <c r="C21" s="83" t="s">
        <v>32</v>
      </c>
      <c r="D21" s="18" t="str">
        <f>IF(AND(A.3!$U$1=A.3!$U$3,SUM(A.3!$W:$W)=0),"SI","NO")</f>
        <v>SI</v>
      </c>
      <c r="E21" s="4"/>
      <c r="F21" s="4"/>
      <c r="G21" s="4"/>
      <c r="H21" s="4"/>
      <c r="I21" s="4"/>
      <c r="K21" s="4"/>
      <c r="L21" s="4"/>
      <c r="M21" s="4"/>
      <c r="N21" s="4"/>
      <c r="O21" s="32"/>
      <c r="P21" s="32"/>
      <c r="Q21" s="32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</row>
    <row r="22" spans="1:48" x14ac:dyDescent="0.25">
      <c r="A22" s="4"/>
      <c r="B22" s="19"/>
      <c r="C22" s="83" t="s">
        <v>41</v>
      </c>
      <c r="D22" s="18" t="str">
        <f>IF(AND(A.4!$U$1=A.4!$U$3,SUM(A.4!$W:$W)=0),"SI","NO")</f>
        <v>SI</v>
      </c>
      <c r="E22" s="4"/>
      <c r="F22" s="4"/>
      <c r="G22" s="4"/>
      <c r="H22" s="4"/>
      <c r="I22" s="4"/>
      <c r="K22" s="4"/>
      <c r="L22" s="4"/>
      <c r="M22" s="4"/>
      <c r="N22" s="4"/>
      <c r="O22" s="32"/>
      <c r="P22" s="32"/>
      <c r="Q22" s="32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</row>
    <row r="23" spans="1:48" x14ac:dyDescent="0.25">
      <c r="A23" s="4"/>
      <c r="B23" s="19"/>
      <c r="C23" s="83" t="s">
        <v>50</v>
      </c>
      <c r="D23" s="18" t="str">
        <f>IF(AND(A.5!$U$1=A.5!$U$3,SUM(A.5!$W:$W)=0),"SI","NO")</f>
        <v>SI</v>
      </c>
      <c r="E23" s="4"/>
      <c r="F23" s="4"/>
      <c r="G23" s="4"/>
      <c r="H23" s="4"/>
      <c r="I23" s="4"/>
      <c r="K23" s="4"/>
      <c r="L23" s="4"/>
      <c r="M23" s="4"/>
      <c r="N23" s="4"/>
      <c r="O23" s="32"/>
      <c r="P23" s="32"/>
      <c r="Q23" s="32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</row>
    <row r="24" spans="1:48" x14ac:dyDescent="0.25">
      <c r="A24" s="4"/>
      <c r="B24" s="19"/>
      <c r="C24" s="83" t="s">
        <v>55</v>
      </c>
      <c r="D24" s="18" t="str">
        <f>IF(AND(A.6!$U$1=A.6!$U$3,SUM(A.6!$W:$W)=0),"SI","NO")</f>
        <v>SI</v>
      </c>
      <c r="E24" s="4"/>
      <c r="F24" s="4"/>
      <c r="G24" s="4"/>
      <c r="H24" s="4"/>
      <c r="I24" s="4"/>
      <c r="K24" s="4"/>
      <c r="L24" s="4"/>
      <c r="M24" s="4"/>
      <c r="N24" s="4"/>
      <c r="O24" s="32"/>
      <c r="P24" s="32"/>
      <c r="Q24" s="32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</row>
    <row r="25" spans="1:48" ht="6" customHeight="1" x14ac:dyDescent="0.25">
      <c r="A25" s="4"/>
      <c r="B25" s="20"/>
      <c r="C25" s="21"/>
      <c r="D25" s="22"/>
      <c r="E25" s="4"/>
      <c r="F25" s="4"/>
      <c r="G25" s="4"/>
      <c r="H25" s="4"/>
      <c r="I25" s="4"/>
      <c r="J25" s="1"/>
      <c r="K25" s="4"/>
      <c r="L25" s="4"/>
      <c r="M25" s="4"/>
      <c r="N25" s="4"/>
      <c r="O25" s="32"/>
      <c r="P25" s="32"/>
      <c r="Q25" s="32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</row>
    <row r="26" spans="1:48" x14ac:dyDescent="0.25">
      <c r="A26" s="4"/>
      <c r="B26" s="4"/>
      <c r="C26" s="4"/>
      <c r="D26" s="4"/>
      <c r="E26" s="4"/>
      <c r="F26" s="4"/>
      <c r="G26" s="4"/>
      <c r="H26" s="4"/>
      <c r="I26" s="4"/>
      <c r="J26" s="1"/>
      <c r="K26" s="4"/>
      <c r="L26" s="4"/>
      <c r="M26" s="4"/>
      <c r="N26" s="4"/>
      <c r="O26" s="32"/>
      <c r="P26" s="32"/>
      <c r="Q26" s="32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</row>
    <row r="27" spans="1:48" x14ac:dyDescent="0.25"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</row>
    <row r="28" spans="1:48" x14ac:dyDescent="0.25"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</row>
    <row r="29" spans="1:48" x14ac:dyDescent="0.25"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</row>
    <row r="30" spans="1:48" x14ac:dyDescent="0.25">
      <c r="O30" s="30"/>
      <c r="P30" s="30"/>
      <c r="Q30" s="30"/>
      <c r="R30" s="30"/>
      <c r="S30" s="30"/>
      <c r="T30" s="33"/>
      <c r="U30" s="34" t="s">
        <v>68</v>
      </c>
      <c r="V30" s="34" t="s">
        <v>69</v>
      </c>
      <c r="W30" s="34" t="s">
        <v>70</v>
      </c>
      <c r="X30" s="33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</row>
    <row r="31" spans="1:48" x14ac:dyDescent="0.25">
      <c r="O31" s="30"/>
      <c r="P31" s="30"/>
      <c r="Q31" s="30"/>
      <c r="R31" s="30"/>
      <c r="S31" s="30"/>
      <c r="T31" s="35"/>
      <c r="U31" s="34">
        <v>15</v>
      </c>
      <c r="V31" s="34">
        <v>112</v>
      </c>
      <c r="W31" s="34">
        <v>183</v>
      </c>
      <c r="X31" s="36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</row>
    <row r="32" spans="1:48" x14ac:dyDescent="0.25">
      <c r="O32" s="30"/>
      <c r="P32" s="30"/>
      <c r="Q32" s="30"/>
      <c r="R32" s="30"/>
      <c r="S32" s="30"/>
      <c r="T32" s="37"/>
      <c r="U32" s="34">
        <v>19</v>
      </c>
      <c r="V32" s="34">
        <v>142</v>
      </c>
      <c r="W32" s="34">
        <v>81</v>
      </c>
      <c r="X32" s="38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</row>
    <row r="33" spans="15:48" x14ac:dyDescent="0.25">
      <c r="O33" s="30"/>
      <c r="P33" s="30"/>
      <c r="Q33" s="30"/>
      <c r="R33" s="30"/>
      <c r="S33" s="30"/>
      <c r="T33" s="39"/>
      <c r="U33" s="34">
        <v>77</v>
      </c>
      <c r="V33" s="34">
        <v>17</v>
      </c>
      <c r="W33" s="34">
        <v>86</v>
      </c>
      <c r="X33" s="4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</row>
  </sheetData>
  <sheetProtection password="C71F" sheet="1" objects="1" scenarios="1"/>
  <mergeCells count="14">
    <mergeCell ref="J12:L12"/>
    <mergeCell ref="B4:H4"/>
    <mergeCell ref="B5:H5"/>
    <mergeCell ref="B6:H6"/>
    <mergeCell ref="B7:H7"/>
    <mergeCell ref="B8:C8"/>
    <mergeCell ref="D8:F8"/>
    <mergeCell ref="B3:H3"/>
    <mergeCell ref="B15:H15"/>
    <mergeCell ref="B9:H9"/>
    <mergeCell ref="D10:H10"/>
    <mergeCell ref="B11:H11"/>
    <mergeCell ref="B12:C12"/>
    <mergeCell ref="D12:H12"/>
  </mergeCells>
  <conditionalFormatting sqref="D19:D24">
    <cfRule type="expression" dxfId="0" priority="1">
      <formula>IF(D19="NO",1,0)</formula>
    </cfRule>
  </conditionalFormatting>
  <dataValidations count="4">
    <dataValidation type="textLength" allowBlank="1" showInputMessage="1" showErrorMessage="1" sqref="D10:H10">
      <formula1>AB10</formula1>
      <formula2>AC10</formula2>
    </dataValidation>
    <dataValidation type="whole" allowBlank="1" showInputMessage="1" showErrorMessage="1" sqref="D8:F8">
      <formula1>AB8</formula1>
      <formula2>AC8</formula2>
    </dataValidation>
    <dataValidation type="textLength" allowBlank="1" showInputMessage="1" showErrorMessage="1" sqref="C14">
      <formula1>AB14</formula1>
      <formula2>AC14</formula2>
    </dataValidation>
    <dataValidation type="textLength" allowBlank="1" showErrorMessage="1" error="Cantidad de caracteres NO valido." sqref="B6:H6 D12:H12">
      <formula1>Explicacion_LongMinimo</formula1>
      <formula2>Explicacion_LongMaximo2</formula2>
    </dataValidation>
  </dataValidations>
  <hyperlinks>
    <hyperlink ref="C19" location="A.1!A1" display="Pregunta A.1"/>
    <hyperlink ref="C20" location="A.2!A1" display="Preguna A.2"/>
    <hyperlink ref="C21" location="A.3!A1" display="Pregunta A.3"/>
    <hyperlink ref="C22" location="A.4!A1" display="Pregunta A.4"/>
    <hyperlink ref="C23" location="A.5!A1" display="Pregunta A.5"/>
    <hyperlink ref="C24" location="A.6!A1" display="Pregunta A.6"/>
  </hyperlink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33"/>
  <sheetViews>
    <sheetView showGridLines="0" zoomScaleNormal="100" workbookViewId="0">
      <selection sqref="A1:J32"/>
    </sheetView>
  </sheetViews>
  <sheetFormatPr baseColWidth="10" defaultRowHeight="15" x14ac:dyDescent="0.25"/>
  <cols>
    <col min="1" max="1" width="3" customWidth="1"/>
    <col min="2" max="2" width="3.5703125" customWidth="1"/>
    <col min="3" max="3" width="28" customWidth="1"/>
    <col min="4" max="4" width="6" customWidth="1"/>
    <col min="5" max="5" width="11.42578125" customWidth="1"/>
    <col min="6" max="6" width="1.28515625" customWidth="1"/>
    <col min="7" max="8" width="5" customWidth="1"/>
    <col min="9" max="9" width="6.140625" customWidth="1"/>
    <col min="10" max="10" width="17.140625" customWidth="1"/>
    <col min="11" max="11" width="3" customWidth="1"/>
    <col min="12" max="12" width="6" style="75" bestFit="1" customWidth="1"/>
    <col min="13" max="13" width="44.7109375" style="7" customWidth="1"/>
    <col min="14" max="14" width="3.5703125" style="42" customWidth="1"/>
    <col min="15" max="15" width="3.85546875" style="42" customWidth="1"/>
    <col min="16" max="16" width="6.7109375" style="42" customWidth="1"/>
    <col min="17" max="17" width="6.5703125" style="42" customWidth="1"/>
    <col min="18" max="18" width="6.42578125" style="42" customWidth="1"/>
    <col min="19" max="19" width="5.5703125" style="42" customWidth="1"/>
    <col min="20" max="20" width="4.7109375" style="42" customWidth="1"/>
    <col min="21" max="21" width="6.7109375" style="42" customWidth="1"/>
    <col min="22" max="22" width="4.140625" style="42" customWidth="1"/>
    <col min="23" max="23" width="3.85546875" style="42" customWidth="1"/>
    <col min="24" max="27" width="11.42578125" style="30"/>
  </cols>
  <sheetData>
    <row r="1" spans="1:27" ht="15" customHeight="1" x14ac:dyDescent="0.25">
      <c r="U1" s="42">
        <v>0</v>
      </c>
    </row>
    <row r="2" spans="1:27" s="42" customFormat="1" ht="3" customHeight="1" x14ac:dyDescent="0.25">
      <c r="A2" s="42" t="s">
        <v>87</v>
      </c>
      <c r="B2" s="42" t="s">
        <v>87</v>
      </c>
      <c r="C2" s="42" t="s">
        <v>87</v>
      </c>
      <c r="D2" s="42" t="s">
        <v>87</v>
      </c>
      <c r="E2" s="42" t="s">
        <v>87</v>
      </c>
      <c r="F2" s="42" t="s">
        <v>87</v>
      </c>
      <c r="G2" s="42" t="s">
        <v>87</v>
      </c>
      <c r="H2" s="42" t="s">
        <v>87</v>
      </c>
      <c r="I2" s="42" t="s">
        <v>87</v>
      </c>
      <c r="J2" s="42" t="s">
        <v>87</v>
      </c>
      <c r="K2" s="42" t="s">
        <v>87</v>
      </c>
      <c r="L2" s="76" t="s">
        <v>87</v>
      </c>
      <c r="M2" s="44" t="s">
        <v>87</v>
      </c>
      <c r="N2" s="42" t="s">
        <v>87</v>
      </c>
      <c r="O2" s="42" t="s">
        <v>87</v>
      </c>
      <c r="P2" s="42" t="s">
        <v>87</v>
      </c>
      <c r="Q2" s="42" t="s">
        <v>87</v>
      </c>
      <c r="R2" s="42" t="s">
        <v>87</v>
      </c>
      <c r="X2" s="30"/>
      <c r="Y2" s="30"/>
      <c r="Z2" s="30"/>
      <c r="AA2" s="30"/>
    </row>
    <row r="3" spans="1:27" ht="39" customHeight="1" x14ac:dyDescent="0.25">
      <c r="B3" s="155" t="s">
        <v>62</v>
      </c>
      <c r="C3" s="156"/>
      <c r="D3" s="156"/>
      <c r="E3" s="156"/>
      <c r="F3" s="156"/>
      <c r="G3" s="156"/>
      <c r="H3" s="156"/>
      <c r="I3" s="156"/>
      <c r="J3" s="156"/>
      <c r="K3" s="10"/>
      <c r="U3" s="42">
        <f>SUM(V:V)</f>
        <v>0</v>
      </c>
    </row>
    <row r="4" spans="1:27" x14ac:dyDescent="0.25">
      <c r="A4" s="7"/>
      <c r="B4" s="7"/>
      <c r="C4" s="7"/>
      <c r="D4" s="7"/>
      <c r="E4" s="7"/>
      <c r="F4" s="7"/>
      <c r="G4" s="7"/>
      <c r="H4" s="7"/>
      <c r="I4" s="7"/>
      <c r="J4" s="7"/>
      <c r="M4" s="92" t="s">
        <v>67</v>
      </c>
    </row>
    <row r="5" spans="1:27" x14ac:dyDescent="0.25">
      <c r="A5" s="7"/>
      <c r="B5" s="93" t="s">
        <v>4</v>
      </c>
      <c r="C5" s="93"/>
      <c r="D5" s="6"/>
      <c r="E5" s="6"/>
      <c r="F5" s="7"/>
      <c r="G5" s="73" t="s">
        <v>6</v>
      </c>
      <c r="H5" s="73" t="s">
        <v>7</v>
      </c>
      <c r="I5" s="157" t="s">
        <v>8</v>
      </c>
      <c r="J5" s="159"/>
      <c r="K5" s="11"/>
      <c r="L5" s="24" t="s">
        <v>71</v>
      </c>
    </row>
    <row r="6" spans="1:27" ht="45" customHeight="1" x14ac:dyDescent="0.25">
      <c r="A6" s="7"/>
      <c r="B6" s="163" t="s">
        <v>5</v>
      </c>
      <c r="C6" s="163"/>
      <c r="D6" s="163"/>
      <c r="E6" s="163"/>
      <c r="F6" s="163"/>
      <c r="G6" s="94" t="s">
        <v>75</v>
      </c>
      <c r="H6" s="94"/>
      <c r="I6" s="130" t="s">
        <v>153</v>
      </c>
      <c r="J6" s="132"/>
      <c r="K6" s="57"/>
      <c r="L6" s="23" t="str">
        <f>CONCATENATE("(",LEN(I6),")")</f>
        <v>(427)</v>
      </c>
      <c r="M6" s="95" t="str">
        <f>IF(COUNTA(G6:H6)&lt;&gt;1,CONCATENATE("(Si/No) Marcar con 'X' solo uno de los campos.",CHAR(10),"(Explicación) Longitud maxima de ",Explicacion_LongMaximo2," caracteres"),IF(AND(UPPER(H6)="X",LEN(I6)=0),CONCATENATE("(*) Completar la celda de Explicación.",CHAR(10),"Longitud maxima de ",Explicacion_LongMaximo2," caracteres"),""))</f>
        <v/>
      </c>
      <c r="S6" s="42">
        <v>6</v>
      </c>
      <c r="V6" s="42">
        <f xml:space="preserve"> IF(OR(AND(G6&lt;&gt;"", NO="", B9&lt;&gt;"", F9&lt;&gt;"", W20=0), AND(G6="", NO&lt;&gt;"", I6&lt;&gt;"", W20=0,COUNTA(B9:J20)=0)), 0, 1)</f>
        <v>0</v>
      </c>
    </row>
    <row r="7" spans="1:27" ht="26.25" customHeight="1" x14ac:dyDescent="0.25">
      <c r="A7" s="7"/>
      <c r="B7" s="162" t="s">
        <v>9</v>
      </c>
      <c r="C7" s="162"/>
      <c r="D7" s="162"/>
      <c r="E7" s="162"/>
      <c r="F7" s="162"/>
      <c r="G7" s="162"/>
      <c r="H7" s="162"/>
      <c r="I7" s="162"/>
      <c r="J7" s="162"/>
      <c r="K7" s="13"/>
      <c r="M7" s="58"/>
      <c r="T7" s="41"/>
    </row>
    <row r="8" spans="1:27" ht="25.5" x14ac:dyDescent="0.25">
      <c r="A8" s="7"/>
      <c r="B8" s="157" t="s">
        <v>10</v>
      </c>
      <c r="C8" s="160"/>
      <c r="D8" s="160"/>
      <c r="E8" s="161"/>
      <c r="F8" s="157" t="s">
        <v>11</v>
      </c>
      <c r="G8" s="158"/>
      <c r="H8" s="158"/>
      <c r="I8" s="158"/>
      <c r="J8" s="159"/>
      <c r="K8" s="11"/>
      <c r="L8" s="110" t="s">
        <v>73</v>
      </c>
      <c r="M8" s="107" t="s">
        <v>131</v>
      </c>
      <c r="S8" s="42">
        <v>12</v>
      </c>
    </row>
    <row r="9" spans="1:27" s="116" customFormat="1" ht="15.75" customHeight="1" x14ac:dyDescent="0.25">
      <c r="A9" s="111"/>
      <c r="B9" s="164" t="s">
        <v>160</v>
      </c>
      <c r="C9" s="164"/>
      <c r="D9" s="164"/>
      <c r="E9" s="164"/>
      <c r="F9" s="166">
        <v>43313</v>
      </c>
      <c r="G9" s="166"/>
      <c r="H9" s="166"/>
      <c r="I9" s="166"/>
      <c r="J9" s="166"/>
      <c r="K9" s="112"/>
      <c r="L9" s="113"/>
      <c r="M9" s="118" t="str">
        <f>IF(UPPER($G$6)="X", CONCATENATE(IF(AND(ISBLANK(B9),NOT(ISBLANK(B8)),NOT(ISBLANK(F8))),"Ingresar estándar. ",""),IF(AND(ISBLANK(F9),NOT(ISBLANK(B8)),NOT(ISBLANK(F8))),"Ingresar fecha. ","")), IF(UPPER($H$6)="X", CONCATENATE(IF(NOT(ISBLANK(B9)),"No debe ingresar estándar. ",""),IF(NOT(ISBLANK(F9)),"No debe ingresar fecha. ","")), ""))</f>
        <v/>
      </c>
      <c r="N9" s="114"/>
      <c r="O9" s="114"/>
      <c r="P9" s="114"/>
      <c r="Q9" s="114"/>
      <c r="R9" s="114"/>
      <c r="S9" s="114"/>
      <c r="T9" s="114"/>
      <c r="U9" s="114"/>
      <c r="V9" s="114"/>
      <c r="W9" s="114">
        <f>IF(MOD(COUNTA(B9:J9), 2)=0, 0,1)</f>
        <v>0</v>
      </c>
      <c r="X9" s="115"/>
      <c r="Y9" s="115"/>
      <c r="Z9" s="115"/>
      <c r="AA9" s="115"/>
    </row>
    <row r="10" spans="1:27" s="116" customFormat="1" ht="15.75" customHeight="1" x14ac:dyDescent="0.25">
      <c r="A10" s="111"/>
      <c r="B10" s="167" t="s">
        <v>161</v>
      </c>
      <c r="C10" s="168"/>
      <c r="D10" s="168"/>
      <c r="E10" s="169"/>
      <c r="F10" s="166">
        <v>43101</v>
      </c>
      <c r="G10" s="166"/>
      <c r="H10" s="166"/>
      <c r="I10" s="166"/>
      <c r="J10" s="166"/>
      <c r="K10" s="112"/>
      <c r="L10" s="117"/>
      <c r="M10" s="118" t="str">
        <f>IF(UPPER($G$6)="X", CONCATENATE(IF(AND(ISBLANK(B10),NOT(ISBLANK(B9)),NOT(ISBLANK(F9))),"Ingresar estándar. ",""),IF(AND(ISBLANK(F10),NOT(ISBLANK(B9)),NOT(ISBLANK(F9))),"Ingresar fecha. ","")), IF(UPPER($H$6)="X", CONCATENATE(IF(NOT(ISBLANK(B10)),"No debe ingresar estándar. ",""),IF(NOT(ISBLANK(F10)),"No debe ingresar fecha. ","")), ""))</f>
        <v/>
      </c>
      <c r="N10" s="114"/>
      <c r="O10" s="114"/>
      <c r="P10" s="114"/>
      <c r="Q10" s="114"/>
      <c r="R10" s="114"/>
      <c r="S10" s="114"/>
      <c r="T10" s="114"/>
      <c r="U10" s="114"/>
      <c r="V10" s="114"/>
      <c r="W10" s="114">
        <f t="shared" ref="W10:W19" si="0">IF(MOD(COUNTA(B10:J10), 2)=0, 0,1)</f>
        <v>0</v>
      </c>
      <c r="X10" s="115"/>
      <c r="Y10" s="115"/>
      <c r="Z10" s="115"/>
      <c r="AA10" s="115"/>
    </row>
    <row r="11" spans="1:27" s="116" customFormat="1" x14ac:dyDescent="0.25">
      <c r="A11" s="111"/>
      <c r="B11" s="164" t="s">
        <v>137</v>
      </c>
      <c r="C11" s="164"/>
      <c r="D11" s="164"/>
      <c r="E11" s="164"/>
      <c r="F11" s="166">
        <v>38385</v>
      </c>
      <c r="G11" s="166"/>
      <c r="H11" s="166"/>
      <c r="I11" s="166"/>
      <c r="J11" s="166"/>
      <c r="K11" s="112"/>
      <c r="L11" s="117"/>
      <c r="M11" s="118"/>
      <c r="N11" s="114"/>
      <c r="O11" s="114"/>
      <c r="P11" s="114"/>
      <c r="Q11" s="114"/>
      <c r="R11" s="114"/>
      <c r="S11" s="114"/>
      <c r="T11" s="114"/>
      <c r="U11" s="114"/>
      <c r="V11" s="114"/>
      <c r="W11" s="114">
        <f t="shared" ref="W11:W18" si="1">IF(MOD(COUNTA(B11:J11), 2)=0, 0,1)</f>
        <v>0</v>
      </c>
      <c r="X11" s="115"/>
      <c r="Y11" s="115"/>
      <c r="Z11" s="115"/>
      <c r="AA11" s="115"/>
    </row>
    <row r="12" spans="1:27" s="116" customFormat="1" x14ac:dyDescent="0.25">
      <c r="A12" s="111"/>
      <c r="B12" s="164" t="s">
        <v>135</v>
      </c>
      <c r="C12" s="164"/>
      <c r="D12" s="164"/>
      <c r="E12" s="164"/>
      <c r="F12" s="166">
        <v>40451</v>
      </c>
      <c r="G12" s="166"/>
      <c r="H12" s="166"/>
      <c r="I12" s="166"/>
      <c r="J12" s="166"/>
      <c r="K12" s="112"/>
      <c r="L12" s="117"/>
      <c r="M12" s="118"/>
      <c r="N12" s="114"/>
      <c r="O12" s="114"/>
      <c r="P12" s="114"/>
      <c r="Q12" s="114"/>
      <c r="R12" s="114"/>
      <c r="S12" s="114"/>
      <c r="T12" s="114"/>
      <c r="U12" s="114"/>
      <c r="V12" s="114"/>
      <c r="W12" s="114">
        <f t="shared" si="1"/>
        <v>0</v>
      </c>
      <c r="X12" s="115"/>
      <c r="Y12" s="115"/>
      <c r="Z12" s="115"/>
      <c r="AA12" s="115"/>
    </row>
    <row r="13" spans="1:27" s="116" customFormat="1" x14ac:dyDescent="0.25">
      <c r="A13" s="111"/>
      <c r="B13" s="164" t="s">
        <v>138</v>
      </c>
      <c r="C13" s="164"/>
      <c r="D13" s="164"/>
      <c r="E13" s="164"/>
      <c r="F13" s="166">
        <v>42644</v>
      </c>
      <c r="G13" s="166"/>
      <c r="H13" s="166"/>
      <c r="I13" s="166"/>
      <c r="J13" s="166"/>
      <c r="K13" s="112"/>
      <c r="L13" s="117"/>
      <c r="M13" s="118"/>
      <c r="N13" s="114"/>
      <c r="O13" s="114"/>
      <c r="P13" s="114"/>
      <c r="Q13" s="114"/>
      <c r="R13" s="114"/>
      <c r="S13" s="114"/>
      <c r="T13" s="114"/>
      <c r="U13" s="114"/>
      <c r="V13" s="114"/>
      <c r="W13" s="114">
        <f t="shared" si="1"/>
        <v>0</v>
      </c>
      <c r="X13" s="115"/>
      <c r="Y13" s="115"/>
      <c r="Z13" s="115"/>
      <c r="AA13" s="115"/>
    </row>
    <row r="14" spans="1:27" s="116" customFormat="1" x14ac:dyDescent="0.25">
      <c r="A14" s="111"/>
      <c r="B14" s="164" t="s">
        <v>139</v>
      </c>
      <c r="C14" s="164"/>
      <c r="D14" s="164"/>
      <c r="E14" s="164"/>
      <c r="F14" s="166">
        <v>41334</v>
      </c>
      <c r="G14" s="166"/>
      <c r="H14" s="166"/>
      <c r="I14" s="166"/>
      <c r="J14" s="166"/>
      <c r="K14" s="112"/>
      <c r="L14" s="117"/>
      <c r="M14" s="118"/>
      <c r="N14" s="114"/>
      <c r="O14" s="114"/>
      <c r="P14" s="114"/>
      <c r="Q14" s="114"/>
      <c r="R14" s="114"/>
      <c r="S14" s="114"/>
      <c r="T14" s="114"/>
      <c r="U14" s="114"/>
      <c r="V14" s="114"/>
      <c r="W14" s="114">
        <f t="shared" ref="W14:W15" si="2">IF(MOD(COUNTA(B14:J14), 2)=0, 0,1)</f>
        <v>0</v>
      </c>
      <c r="X14" s="115"/>
      <c r="Y14" s="115"/>
      <c r="Z14" s="115"/>
      <c r="AA14" s="115"/>
    </row>
    <row r="15" spans="1:27" s="116" customFormat="1" x14ac:dyDescent="0.25">
      <c r="A15" s="111"/>
      <c r="B15" s="164" t="s">
        <v>151</v>
      </c>
      <c r="C15" s="164"/>
      <c r="D15" s="164"/>
      <c r="E15" s="164"/>
      <c r="F15" s="166">
        <v>43081</v>
      </c>
      <c r="G15" s="166"/>
      <c r="H15" s="166"/>
      <c r="I15" s="166"/>
      <c r="J15" s="166"/>
      <c r="K15" s="112"/>
      <c r="L15" s="117"/>
      <c r="M15" s="118" t="str">
        <f>IF(UPPER($G$6)="X", CONCATENATE(IF(AND(ISBLANK(B15),NOT(ISBLANK(B6)),NOT(ISBLANK(F6))),"Ingresar estándar. ",""),IF(AND(ISBLANK(F15),NOT(ISBLANK(B6)),NOT(ISBLANK(F6))),"Ingresar fecha. ","")), IF(UPPER($H$6)="X", CONCATENATE(IF(NOT(ISBLANK(B15)),"No debe ingresar estándar. ",""),IF(NOT(ISBLANK(F15)),"No debe ingresar fecha. ","")), ""))</f>
        <v/>
      </c>
      <c r="N15" s="114"/>
      <c r="O15" s="114"/>
      <c r="P15" s="114"/>
      <c r="Q15" s="114"/>
      <c r="R15" s="114"/>
      <c r="S15" s="114"/>
      <c r="T15" s="114"/>
      <c r="U15" s="114"/>
      <c r="V15" s="114"/>
      <c r="W15" s="114">
        <f t="shared" si="2"/>
        <v>0</v>
      </c>
      <c r="X15" s="115"/>
      <c r="Y15" s="115"/>
      <c r="Z15" s="115"/>
      <c r="AA15" s="115"/>
    </row>
    <row r="16" spans="1:27" s="116" customFormat="1" x14ac:dyDescent="0.25">
      <c r="A16" s="111"/>
      <c r="B16" s="164" t="s">
        <v>140</v>
      </c>
      <c r="C16" s="164"/>
      <c r="D16" s="164"/>
      <c r="E16" s="164"/>
      <c r="F16" s="166">
        <v>42243</v>
      </c>
      <c r="G16" s="166"/>
      <c r="H16" s="166"/>
      <c r="I16" s="166"/>
      <c r="J16" s="166"/>
      <c r="K16" s="112"/>
      <c r="L16" s="117"/>
      <c r="M16" s="118"/>
      <c r="N16" s="114"/>
      <c r="O16" s="114"/>
      <c r="P16" s="114"/>
      <c r="Q16" s="114"/>
      <c r="R16" s="114"/>
      <c r="S16" s="114"/>
      <c r="T16" s="114"/>
      <c r="U16" s="114"/>
      <c r="V16" s="114"/>
      <c r="W16" s="114">
        <f t="shared" ref="W16:W17" si="3">IF(MOD(COUNTA(B16:J16), 2)=0, 0,1)</f>
        <v>0</v>
      </c>
      <c r="X16" s="115"/>
      <c r="Y16" s="115"/>
      <c r="Z16" s="115"/>
      <c r="AA16" s="115"/>
    </row>
    <row r="17" spans="1:27" s="116" customFormat="1" x14ac:dyDescent="0.25">
      <c r="A17" s="111"/>
      <c r="B17" s="164"/>
      <c r="C17" s="164"/>
      <c r="D17" s="164"/>
      <c r="E17" s="164"/>
      <c r="F17" s="166"/>
      <c r="G17" s="166"/>
      <c r="H17" s="166"/>
      <c r="I17" s="166"/>
      <c r="J17" s="166"/>
      <c r="K17" s="112"/>
      <c r="L17" s="117"/>
      <c r="M17" s="118"/>
      <c r="N17" s="114"/>
      <c r="O17" s="114"/>
      <c r="P17" s="114"/>
      <c r="Q17" s="114"/>
      <c r="R17" s="114"/>
      <c r="S17" s="114"/>
      <c r="T17" s="114"/>
      <c r="U17" s="114"/>
      <c r="V17" s="114"/>
      <c r="W17" s="114">
        <f t="shared" si="3"/>
        <v>0</v>
      </c>
      <c r="X17" s="115"/>
      <c r="Y17" s="115"/>
      <c r="Z17" s="115"/>
      <c r="AA17" s="115"/>
    </row>
    <row r="18" spans="1:27" s="116" customFormat="1" x14ac:dyDescent="0.25">
      <c r="A18" s="111"/>
      <c r="B18" s="164"/>
      <c r="C18" s="164"/>
      <c r="D18" s="164"/>
      <c r="E18" s="164"/>
      <c r="F18" s="166"/>
      <c r="G18" s="166"/>
      <c r="H18" s="166"/>
      <c r="I18" s="166"/>
      <c r="J18" s="166"/>
      <c r="K18" s="112"/>
      <c r="L18" s="117"/>
      <c r="M18" s="118"/>
      <c r="N18" s="114"/>
      <c r="O18" s="114"/>
      <c r="P18" s="114"/>
      <c r="Q18" s="114"/>
      <c r="R18" s="114"/>
      <c r="S18" s="114"/>
      <c r="T18" s="114"/>
      <c r="U18" s="114"/>
      <c r="V18" s="114"/>
      <c r="W18" s="114">
        <f t="shared" si="1"/>
        <v>0</v>
      </c>
      <c r="X18" s="115"/>
      <c r="Y18" s="115"/>
      <c r="Z18" s="115"/>
      <c r="AA18" s="115"/>
    </row>
    <row r="19" spans="1:27" s="116" customFormat="1" x14ac:dyDescent="0.25">
      <c r="A19" s="111"/>
      <c r="B19" s="164"/>
      <c r="C19" s="164"/>
      <c r="D19" s="164"/>
      <c r="E19" s="164"/>
      <c r="F19" s="166"/>
      <c r="G19" s="166"/>
      <c r="H19" s="166"/>
      <c r="I19" s="166"/>
      <c r="J19" s="166"/>
      <c r="K19" s="112"/>
      <c r="L19" s="117"/>
      <c r="M19" s="118" t="str">
        <f>IF(UPPER($G$6)="X", CONCATENATE(IF(AND(ISBLANK(B19),NOT(ISBLANK(B10)),NOT(ISBLANK(F10))),"Ingresar estándar. ",""),IF(AND(ISBLANK(F19),NOT(ISBLANK(B10)),NOT(ISBLANK(F10))),"Ingresar fecha. ","")), IF(UPPER($H$6)="X", CONCATENATE(IF(NOT(ISBLANK(B19)),"No debe ingresar estándar. ",""),IF(NOT(ISBLANK(F19)),"No debe ingresar fecha. ","")), ""))</f>
        <v xml:space="preserve">Ingresar estándar. Ingresar fecha. </v>
      </c>
      <c r="N19" s="114"/>
      <c r="O19" s="114"/>
      <c r="P19" s="114"/>
      <c r="Q19" s="114"/>
      <c r="R19" s="114"/>
      <c r="S19" s="114"/>
      <c r="T19" s="114"/>
      <c r="U19" s="114"/>
      <c r="V19" s="114"/>
      <c r="W19" s="114">
        <f t="shared" si="0"/>
        <v>0</v>
      </c>
      <c r="X19" s="115"/>
      <c r="Y19" s="115"/>
      <c r="Z19" s="115"/>
      <c r="AA19" s="115"/>
    </row>
    <row r="20" spans="1:27" ht="26.25" x14ac:dyDescent="0.25">
      <c r="A20" s="7"/>
      <c r="B20" s="51"/>
      <c r="C20" s="51"/>
      <c r="D20" s="51"/>
      <c r="E20" s="51"/>
      <c r="F20" s="51"/>
      <c r="G20" s="51"/>
      <c r="H20" s="51"/>
      <c r="I20" s="51"/>
      <c r="J20" s="51"/>
      <c r="L20" s="109" t="s">
        <v>74</v>
      </c>
      <c r="M20" s="108" t="s">
        <v>132</v>
      </c>
      <c r="S20" s="42">
        <v>0</v>
      </c>
      <c r="W20" s="42">
        <f>SUM(W9:W19)</f>
        <v>0</v>
      </c>
    </row>
    <row r="21" spans="1:27" ht="41.25" customHeight="1" x14ac:dyDescent="0.25">
      <c r="A21" s="7"/>
      <c r="B21" s="165" t="s">
        <v>63</v>
      </c>
      <c r="C21" s="165"/>
      <c r="D21" s="165"/>
      <c r="E21" s="165"/>
      <c r="F21" s="165"/>
      <c r="G21" s="165"/>
      <c r="H21" s="165"/>
      <c r="I21" s="165"/>
      <c r="J21" s="165"/>
      <c r="K21" s="13"/>
    </row>
    <row r="22" spans="1:27" x14ac:dyDescent="0.25">
      <c r="A22" s="7"/>
      <c r="B22" s="153" t="s">
        <v>12</v>
      </c>
      <c r="C22" s="154"/>
      <c r="D22" s="149" t="s">
        <v>6</v>
      </c>
      <c r="E22" s="149"/>
      <c r="F22" s="149"/>
      <c r="G22" s="149"/>
      <c r="H22" s="149" t="s">
        <v>7</v>
      </c>
      <c r="I22" s="149"/>
      <c r="J22" s="149"/>
      <c r="K22" s="11"/>
    </row>
    <row r="23" spans="1:27" x14ac:dyDescent="0.25">
      <c r="A23" s="7"/>
      <c r="B23" s="170" t="s">
        <v>13</v>
      </c>
      <c r="C23" s="171"/>
      <c r="D23" s="150" t="s">
        <v>75</v>
      </c>
      <c r="E23" s="151"/>
      <c r="F23" s="151"/>
      <c r="G23" s="152"/>
      <c r="H23" s="145"/>
      <c r="I23" s="145"/>
      <c r="J23" s="145"/>
      <c r="K23" s="12"/>
      <c r="M23" s="96" t="str">
        <f>IF(AND(D23="x",H23="x"),"(*) Marcar solo un valor: Si o No",CONCATENATE("(Si/No) Marcar con 'X' solo uno de los campos. "))</f>
        <v xml:space="preserve">(Si/No) Marcar con 'X' solo uno de los campos. </v>
      </c>
      <c r="S23" s="42">
        <v>13</v>
      </c>
      <c r="V23" s="42">
        <f>IF(COUNTA(D23:H23)&lt;2,0,1)</f>
        <v>0</v>
      </c>
    </row>
    <row r="24" spans="1:27" ht="18" customHeight="1" x14ac:dyDescent="0.25">
      <c r="A24" s="7"/>
      <c r="B24" s="170" t="s">
        <v>14</v>
      </c>
      <c r="C24" s="171"/>
      <c r="D24" s="145"/>
      <c r="E24" s="145"/>
      <c r="F24" s="145"/>
      <c r="G24" s="145"/>
      <c r="H24" s="145" t="s">
        <v>75</v>
      </c>
      <c r="I24" s="145"/>
      <c r="J24" s="145"/>
      <c r="K24" s="12"/>
      <c r="M24" s="96" t="str">
        <f>IF(AND(D24="x",H24="x"),"(*) Marcar solo un valor: Si o No",CONCATENATE("(Si/No) Marcar con 'X' solo uno de los campos. "))</f>
        <v xml:space="preserve">(Si/No) Marcar con 'X' solo uno de los campos. </v>
      </c>
      <c r="S24" s="42">
        <v>14</v>
      </c>
      <c r="V24" s="42">
        <f t="shared" ref="V24:V25" si="4">IF(COUNTA(D24:H24)&lt;2,0,1)</f>
        <v>0</v>
      </c>
    </row>
    <row r="25" spans="1:27" ht="25.5" customHeight="1" x14ac:dyDescent="0.25">
      <c r="A25" s="7"/>
      <c r="B25" s="172" t="s">
        <v>15</v>
      </c>
      <c r="C25" s="173"/>
      <c r="D25" s="145" t="s">
        <v>75</v>
      </c>
      <c r="E25" s="145"/>
      <c r="F25" s="145"/>
      <c r="G25" s="145"/>
      <c r="H25" s="145"/>
      <c r="I25" s="145"/>
      <c r="J25" s="145"/>
      <c r="K25" s="12"/>
      <c r="M25" s="96" t="str">
        <f>IF(AND(D25="x",H25="x"),"(*) Marcar solo un valor: Si o No",CONCATENATE("(Si/No) Marcar con 'X' solo uno de los campos. "))</f>
        <v xml:space="preserve">(Si/No) Marcar con 'X' solo uno de los campos. </v>
      </c>
      <c r="S25" s="42">
        <v>15</v>
      </c>
      <c r="V25" s="42">
        <f t="shared" si="4"/>
        <v>0</v>
      </c>
    </row>
    <row r="26" spans="1:27" ht="18.75" customHeight="1" x14ac:dyDescent="0.25">
      <c r="A26" s="7"/>
      <c r="B26" s="170" t="s">
        <v>16</v>
      </c>
      <c r="C26" s="171"/>
      <c r="D26" s="146" t="s">
        <v>165</v>
      </c>
      <c r="E26" s="148"/>
      <c r="F26" s="148"/>
      <c r="G26" s="148"/>
      <c r="H26" s="148"/>
      <c r="I26" s="148"/>
      <c r="J26" s="147"/>
      <c r="K26" s="14"/>
      <c r="L26" s="29" t="str">
        <f>CONCATENATE("(",LEN(D26),")")</f>
        <v>(69)</v>
      </c>
      <c r="M26" s="96" t="str">
        <f>IF(AND(LEN(D26)=0),"(*) Completar la celda de Otros (opcional)",
CONCATENATE(" (Otros) Longitud maxima de ",Explicacion_LongMaximo2," caracteres"))</f>
        <v xml:space="preserve"> (Otros) Longitud maxima de 4000 caracteres</v>
      </c>
      <c r="S26" s="42">
        <v>16</v>
      </c>
    </row>
    <row r="27" spans="1:2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L27" s="23"/>
      <c r="M27" s="97"/>
    </row>
    <row r="28" spans="1:27" ht="18.75" customHeight="1" x14ac:dyDescent="0.25">
      <c r="A28" s="7"/>
      <c r="B28" s="5" t="s">
        <v>17</v>
      </c>
      <c r="C28" s="58"/>
      <c r="D28" s="7"/>
      <c r="E28" s="7"/>
      <c r="F28" s="7"/>
      <c r="G28" s="7"/>
      <c r="H28" s="7"/>
      <c r="I28" s="7"/>
      <c r="J28" s="7"/>
      <c r="L28" s="23"/>
      <c r="M28" s="97"/>
    </row>
    <row r="29" spans="1:27" ht="15" customHeight="1" x14ac:dyDescent="0.25">
      <c r="A29" s="7"/>
      <c r="B29" s="170" t="s">
        <v>18</v>
      </c>
      <c r="C29" s="171"/>
      <c r="D29" s="145"/>
      <c r="E29" s="145"/>
      <c r="F29" s="7"/>
      <c r="G29" s="144"/>
      <c r="H29" s="144"/>
      <c r="I29" s="144"/>
      <c r="J29" s="144"/>
      <c r="L29" s="23"/>
      <c r="M29" s="96" t="str">
        <f>IF(AND(UPPER(D29)="X"),"",CONCATENATE("(*) Marcar con 'X' si corresponde."))</f>
        <v>(*) Marcar con 'X' si corresponde.</v>
      </c>
    </row>
    <row r="30" spans="1:27" x14ac:dyDescent="0.25">
      <c r="A30" s="7"/>
      <c r="B30" s="170" t="s">
        <v>19</v>
      </c>
      <c r="C30" s="171"/>
      <c r="D30" s="145" t="s">
        <v>75</v>
      </c>
      <c r="E30" s="145"/>
      <c r="F30" s="7"/>
      <c r="G30" s="144"/>
      <c r="H30" s="144"/>
      <c r="I30" s="144"/>
      <c r="J30" s="144"/>
      <c r="L30" s="23"/>
      <c r="M30" s="96" t="str">
        <f t="shared" ref="M30:M31" si="5">IF(AND(UPPER(D30)="X"),"",CONCATENATE("(*) Marcar con 'X' si corresponde."))</f>
        <v/>
      </c>
    </row>
    <row r="31" spans="1:27" x14ac:dyDescent="0.25">
      <c r="A31" s="7"/>
      <c r="B31" s="170" t="s">
        <v>20</v>
      </c>
      <c r="C31" s="171"/>
      <c r="D31" s="145"/>
      <c r="E31" s="145"/>
      <c r="F31" s="7"/>
      <c r="G31" s="144"/>
      <c r="H31" s="144"/>
      <c r="I31" s="144"/>
      <c r="J31" s="144"/>
      <c r="L31" s="23"/>
      <c r="M31" s="96" t="str">
        <f t="shared" si="5"/>
        <v>(*) Marcar con 'X' si corresponde.</v>
      </c>
    </row>
    <row r="32" spans="1:27" x14ac:dyDescent="0.25">
      <c r="A32" s="7"/>
      <c r="B32" s="170" t="s">
        <v>21</v>
      </c>
      <c r="C32" s="171"/>
      <c r="D32" s="146" t="s">
        <v>162</v>
      </c>
      <c r="E32" s="147"/>
      <c r="F32" s="7"/>
      <c r="G32" s="144"/>
      <c r="H32" s="144"/>
      <c r="I32" s="144"/>
      <c r="J32" s="144"/>
      <c r="L32" s="23" t="str">
        <f>CONCATENATE("(",LEN(D32),")")</f>
        <v>(36)</v>
      </c>
      <c r="M32" s="96" t="str">
        <f>IF(AND(LEN(D32)=0),"(*) Completar la celda de Otros (opcional)",
CONCATENATE(" (Otros) Longitud maxima de ",Explicacion_LongMaximo2," caracteres"))</f>
        <v xml:space="preserve"> (Otros) Longitud maxima de 4000 caracteres</v>
      </c>
    </row>
    <row r="33" spans="12:12" x14ac:dyDescent="0.25">
      <c r="L33" s="23"/>
    </row>
  </sheetData>
  <sheetProtection password="C71F" sheet="1" objects="1" scenarios="1" insertRows="0"/>
  <mergeCells count="56">
    <mergeCell ref="F11:J11"/>
    <mergeCell ref="B18:E18"/>
    <mergeCell ref="F18:J18"/>
    <mergeCell ref="B16:E16"/>
    <mergeCell ref="F16:J16"/>
    <mergeCell ref="B17:E17"/>
    <mergeCell ref="F17:J17"/>
    <mergeCell ref="B12:E12"/>
    <mergeCell ref="F12:J12"/>
    <mergeCell ref="B13:E13"/>
    <mergeCell ref="F13:J13"/>
    <mergeCell ref="B14:E14"/>
    <mergeCell ref="F14:J14"/>
    <mergeCell ref="B15:E15"/>
    <mergeCell ref="F15:J15"/>
    <mergeCell ref="B29:C29"/>
    <mergeCell ref="B30:C30"/>
    <mergeCell ref="B31:C31"/>
    <mergeCell ref="B32:C32"/>
    <mergeCell ref="B23:C23"/>
    <mergeCell ref="B24:C24"/>
    <mergeCell ref="B26:C26"/>
    <mergeCell ref="B25:C25"/>
    <mergeCell ref="B22:C22"/>
    <mergeCell ref="B3:J3"/>
    <mergeCell ref="F8:J8"/>
    <mergeCell ref="I6:J6"/>
    <mergeCell ref="I5:J5"/>
    <mergeCell ref="B8:E8"/>
    <mergeCell ref="B7:J7"/>
    <mergeCell ref="B6:F6"/>
    <mergeCell ref="B9:E9"/>
    <mergeCell ref="B19:E19"/>
    <mergeCell ref="B21:J21"/>
    <mergeCell ref="F9:J9"/>
    <mergeCell ref="F19:J19"/>
    <mergeCell ref="F10:J10"/>
    <mergeCell ref="B10:E10"/>
    <mergeCell ref="B11:E11"/>
    <mergeCell ref="D26:J26"/>
    <mergeCell ref="H23:J23"/>
    <mergeCell ref="H24:J24"/>
    <mergeCell ref="H25:J25"/>
    <mergeCell ref="H22:J22"/>
    <mergeCell ref="D23:G23"/>
    <mergeCell ref="D22:G22"/>
    <mergeCell ref="D24:G24"/>
    <mergeCell ref="D25:G25"/>
    <mergeCell ref="G31:J31"/>
    <mergeCell ref="G32:J32"/>
    <mergeCell ref="G29:J29"/>
    <mergeCell ref="G30:J30"/>
    <mergeCell ref="D31:E31"/>
    <mergeCell ref="D32:E32"/>
    <mergeCell ref="D29:E29"/>
    <mergeCell ref="D30:E30"/>
  </mergeCells>
  <dataValidations count="5">
    <dataValidation type="custom" allowBlank="1" showInputMessage="1" showErrorMessage="1" error="Valor NO Válido." prompt="Ingrese &quot;X&quot;" sqref="D23:J25 D29:E31 G6">
      <formula1>COUNTIF(Respuesta_SINO,TRIM(CELL("contents")))=1</formula1>
    </dataValidation>
    <dataValidation type="textLength" allowBlank="1" showErrorMessage="1" error="Cantidad de caracteres NO valido." sqref="D32:E32 B9:E19 D26:J26">
      <formula1>Explicacion_LongMinimo</formula1>
      <formula2>Explicacion_LongMaximo</formula2>
    </dataValidation>
    <dataValidation type="custom" allowBlank="1" showInputMessage="1" showErrorMessage="1" error="_x000a_Valor NO Válido." prompt="Ingrese &quot;X&quot;" sqref="H6">
      <formula1>COUNTIF(Respuesta_SINO,TRIM(CELL("contents")))=1</formula1>
    </dataValidation>
    <dataValidation type="textLength" allowBlank="1" showErrorMessage="1" error="Cantidad de caracteres NO valido._x000a_" sqref="I6:J6">
      <formula1>Explicacion_LongMinimo</formula1>
      <formula2>Explicacion_LongMaximo2</formula2>
    </dataValidation>
    <dataValidation type="date" allowBlank="1" showInputMessage="1" showErrorMessage="1" error="Fecha No Valida" prompt="(dd/mm/yyyy)" sqref="F9:J19">
      <formula1>Fecha_Minimo</formula1>
      <formula2>Fecha_Maximo</formula2>
    </dataValidation>
  </dataValidations>
  <hyperlinks>
    <hyperlink ref="M4" location="Principal!A1" display="Ir al Princimal"/>
  </hyperlinks>
  <pageMargins left="0.7" right="0.7" top="0.75" bottom="0.75" header="0.3" footer="0.3"/>
  <pageSetup scale="9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26"/>
  <sheetViews>
    <sheetView showGridLines="0" tabSelected="1" zoomScaleNormal="100" workbookViewId="0">
      <selection activeCell="L9" sqref="L9"/>
    </sheetView>
  </sheetViews>
  <sheetFormatPr baseColWidth="10" defaultRowHeight="15" x14ac:dyDescent="0.25"/>
  <cols>
    <col min="1" max="1" width="3" customWidth="1"/>
    <col min="2" max="2" width="3.5703125" customWidth="1"/>
    <col min="3" max="3" width="26.28515625" customWidth="1"/>
    <col min="4" max="4" width="6" customWidth="1"/>
    <col min="5" max="5" width="6.28515625" customWidth="1"/>
    <col min="6" max="6" width="7.140625" customWidth="1"/>
    <col min="7" max="8" width="5" customWidth="1"/>
    <col min="9" max="9" width="6.140625" customWidth="1"/>
    <col min="10" max="10" width="20.42578125" customWidth="1"/>
    <col min="11" max="11" width="7.7109375" style="75" customWidth="1"/>
    <col min="12" max="12" width="46.85546875" style="7" customWidth="1"/>
    <col min="13" max="13" width="3.5703125" style="42" customWidth="1"/>
    <col min="14" max="14" width="3.28515625" style="42" customWidth="1"/>
    <col min="15" max="15" width="3.85546875" style="42" customWidth="1"/>
    <col min="16" max="16" width="4.140625" style="42" customWidth="1"/>
    <col min="17" max="17" width="3.7109375" style="42" customWidth="1"/>
    <col min="18" max="19" width="4.140625" style="42" customWidth="1"/>
    <col min="20" max="20" width="3.5703125" style="42" customWidth="1"/>
    <col min="21" max="21" width="4" style="42" customWidth="1"/>
    <col min="22" max="22" width="4.7109375" style="42" customWidth="1"/>
    <col min="23" max="23" width="4.5703125" style="42" customWidth="1"/>
    <col min="24" max="26" width="11.42578125" style="42"/>
    <col min="27" max="27" width="11.42578125" style="30"/>
  </cols>
  <sheetData>
    <row r="1" spans="1:27" ht="15" customHeight="1" x14ac:dyDescent="0.25">
      <c r="U1" s="42">
        <v>0</v>
      </c>
    </row>
    <row r="2" spans="1:27" s="42" customFormat="1" ht="3" customHeight="1" x14ac:dyDescent="0.25">
      <c r="A2" s="42" t="s">
        <v>87</v>
      </c>
      <c r="B2" s="42" t="s">
        <v>87</v>
      </c>
      <c r="C2" s="42" t="s">
        <v>87</v>
      </c>
      <c r="D2" s="42" t="s">
        <v>87</v>
      </c>
      <c r="E2" s="42" t="s">
        <v>87</v>
      </c>
      <c r="F2" s="42" t="s">
        <v>87</v>
      </c>
      <c r="G2" s="42" t="s">
        <v>87</v>
      </c>
      <c r="H2" s="42" t="s">
        <v>87</v>
      </c>
      <c r="I2" s="42" t="s">
        <v>87</v>
      </c>
      <c r="J2" s="42" t="s">
        <v>87</v>
      </c>
      <c r="K2" s="76" t="s">
        <v>87</v>
      </c>
      <c r="L2" s="44" t="s">
        <v>87</v>
      </c>
      <c r="M2" s="42" t="s">
        <v>87</v>
      </c>
      <c r="N2" s="42" t="s">
        <v>87</v>
      </c>
      <c r="O2" s="42" t="s">
        <v>87</v>
      </c>
      <c r="P2" s="42" t="s">
        <v>87</v>
      </c>
      <c r="Q2" s="42" t="s">
        <v>87</v>
      </c>
      <c r="R2" s="42" t="s">
        <v>87</v>
      </c>
    </row>
    <row r="3" spans="1:27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92" t="s">
        <v>67</v>
      </c>
      <c r="U3" s="42">
        <f>SUM(V:V)</f>
        <v>0</v>
      </c>
    </row>
    <row r="4" spans="1:27" x14ac:dyDescent="0.25">
      <c r="A4" s="7"/>
      <c r="B4" s="184" t="s">
        <v>22</v>
      </c>
      <c r="C4" s="184"/>
      <c r="D4" s="184"/>
      <c r="E4" s="184"/>
      <c r="F4" s="185"/>
      <c r="G4" s="73" t="s">
        <v>6</v>
      </c>
      <c r="H4" s="73" t="s">
        <v>7</v>
      </c>
      <c r="I4" s="157" t="s">
        <v>8</v>
      </c>
      <c r="J4" s="159"/>
      <c r="K4" s="24" t="s">
        <v>71</v>
      </c>
      <c r="L4" s="24"/>
    </row>
    <row r="5" spans="1:27" ht="45" customHeight="1" x14ac:dyDescent="0.25">
      <c r="A5" s="7"/>
      <c r="B5" s="163" t="s">
        <v>23</v>
      </c>
      <c r="C5" s="163"/>
      <c r="D5" s="163"/>
      <c r="E5" s="163"/>
      <c r="F5" s="163"/>
      <c r="G5" s="94" t="s">
        <v>75</v>
      </c>
      <c r="H5" s="94"/>
      <c r="I5" s="130" t="s">
        <v>141</v>
      </c>
      <c r="J5" s="132"/>
      <c r="K5" s="23" t="str">
        <f>CONCATENATE("(",LEN(I5),")")</f>
        <v>(133)</v>
      </c>
      <c r="L5" s="95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M5" s="62"/>
      <c r="N5" s="62"/>
      <c r="O5" s="62"/>
      <c r="P5" s="62"/>
      <c r="S5" s="42">
        <v>7</v>
      </c>
      <c r="V5" s="42">
        <f>IF(OR(AND(G5="", H5&lt;&gt;"", I5&lt;&gt;"", C9="", F9=""), AND(G5&lt;&gt;"", H5="", C9&lt;&gt;"", F9&lt;&gt;"")), 0, 1)</f>
        <v>0</v>
      </c>
    </row>
    <row r="6" spans="1:27" x14ac:dyDescent="0.25">
      <c r="A6" s="7"/>
      <c r="B6" s="7"/>
      <c r="C6" s="7"/>
      <c r="D6" s="7"/>
      <c r="E6" s="7"/>
      <c r="F6" s="7"/>
      <c r="G6" s="7"/>
      <c r="H6" s="7"/>
      <c r="I6" s="7"/>
      <c r="J6" s="7"/>
      <c r="L6" s="97"/>
    </row>
    <row r="7" spans="1:27" s="59" customFormat="1" ht="28.5" customHeight="1" x14ac:dyDescent="0.25">
      <c r="A7" s="78"/>
      <c r="B7" s="174" t="s">
        <v>24</v>
      </c>
      <c r="C7" s="174"/>
      <c r="D7" s="174"/>
      <c r="E7" s="174"/>
      <c r="F7" s="174"/>
      <c r="G7" s="174"/>
      <c r="H7" s="174"/>
      <c r="I7" s="174"/>
      <c r="J7" s="174"/>
      <c r="K7" s="77"/>
      <c r="L7" s="96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0"/>
    </row>
    <row r="8" spans="1:27" x14ac:dyDescent="0.25">
      <c r="A8" s="7"/>
      <c r="B8" s="7"/>
      <c r="C8" s="180" t="s">
        <v>25</v>
      </c>
      <c r="D8" s="181"/>
      <c r="E8" s="182"/>
      <c r="F8" s="183" t="s">
        <v>26</v>
      </c>
      <c r="G8" s="183"/>
      <c r="H8" s="183"/>
      <c r="I8" s="183"/>
      <c r="J8" s="183"/>
      <c r="L8" s="98" t="str">
        <f>IF(OR(LEN(TRIM(C9))=0,LEN(TRIM(F9))=0),IF(AND(H5="",C9="",F9=""),IF(OR(AND(G5="",H5=""),G5&lt;&gt;""),CONCATENATE("Longitud maxima de ",Explicacion_LongMaximo," caracteres en cada columna.")),""),"")</f>
        <v/>
      </c>
      <c r="S8" s="42">
        <v>21</v>
      </c>
    </row>
    <row r="9" spans="1:27" s="59" customFormat="1" ht="21" customHeight="1" x14ac:dyDescent="0.25">
      <c r="A9" s="78"/>
      <c r="B9" s="78"/>
      <c r="C9" s="178" t="s">
        <v>135</v>
      </c>
      <c r="D9" s="126"/>
      <c r="E9" s="127"/>
      <c r="F9" s="179" t="s">
        <v>142</v>
      </c>
      <c r="G9" s="179"/>
      <c r="H9" s="179"/>
      <c r="I9" s="179"/>
      <c r="J9" s="179"/>
      <c r="K9" s="77"/>
      <c r="L9" s="99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M9" s="63"/>
      <c r="N9" s="63"/>
      <c r="O9" s="63"/>
      <c r="P9" s="63"/>
      <c r="Q9" s="63"/>
      <c r="R9" s="63"/>
      <c r="S9" s="63">
        <v>21</v>
      </c>
      <c r="T9" s="63"/>
      <c r="U9" s="63"/>
      <c r="V9" s="63"/>
      <c r="W9" s="63"/>
      <c r="X9" s="63"/>
      <c r="Y9" s="63"/>
      <c r="Z9" s="63"/>
      <c r="AA9" s="60"/>
    </row>
    <row r="10" spans="1:27" ht="39.950000000000003" customHeight="1" x14ac:dyDescent="0.25">
      <c r="A10" s="7"/>
      <c r="B10" s="174" t="s">
        <v>27</v>
      </c>
      <c r="C10" s="174"/>
      <c r="D10" s="174"/>
      <c r="E10" s="174"/>
      <c r="F10" s="174"/>
      <c r="G10" s="174"/>
      <c r="H10" s="174"/>
      <c r="I10" s="174"/>
      <c r="J10" s="174"/>
      <c r="L10" s="96"/>
    </row>
    <row r="11" spans="1:27" ht="21" customHeight="1" x14ac:dyDescent="0.25">
      <c r="A11" s="7"/>
      <c r="B11" s="7"/>
      <c r="C11" s="61" t="s">
        <v>6</v>
      </c>
      <c r="D11" s="94"/>
      <c r="E11" s="7"/>
      <c r="F11" s="7"/>
      <c r="G11" s="7"/>
      <c r="H11" s="58" t="s">
        <v>7</v>
      </c>
      <c r="I11" s="94" t="s">
        <v>75</v>
      </c>
      <c r="J11" s="7"/>
      <c r="L11" s="95" t="str">
        <f>IF(COUNTA(D11,I11)&gt;1,"(*) Marcar solo un valor: Si o No",IF(COUNTA(D11,I11)=0,"(Si/No) Marcar con 'X' unas de las dos alternativas. ",""))</f>
        <v/>
      </c>
      <c r="S11" s="42">
        <v>22</v>
      </c>
      <c r="W11" s="42">
        <f>IF(OR(AND(I11&lt;&gt;"", C13=""), AND(D11&lt;&gt;"", C13&lt;&gt;"", I11="")), 0, 1)</f>
        <v>0</v>
      </c>
    </row>
    <row r="12" spans="1:27" ht="39.950000000000003" customHeight="1" x14ac:dyDescent="0.25">
      <c r="A12" s="7"/>
      <c r="B12" s="7"/>
      <c r="C12" s="175" t="s">
        <v>28</v>
      </c>
      <c r="D12" s="175"/>
      <c r="E12" s="175"/>
      <c r="F12" s="175"/>
      <c r="G12" s="175"/>
      <c r="H12" s="175"/>
      <c r="I12" s="175"/>
      <c r="J12" s="175"/>
      <c r="L12" s="96"/>
    </row>
    <row r="13" spans="1:27" ht="39.950000000000003" customHeight="1" x14ac:dyDescent="0.25">
      <c r="A13" s="7"/>
      <c r="B13" s="7"/>
      <c r="C13" s="130"/>
      <c r="D13" s="131"/>
      <c r="E13" s="131"/>
      <c r="F13" s="131"/>
      <c r="G13" s="131"/>
      <c r="H13" s="131"/>
      <c r="I13" s="131"/>
      <c r="J13" s="132"/>
      <c r="K13" s="23" t="str">
        <f>CONCATENATE("(",LEN(C13),")")</f>
        <v>(0)</v>
      </c>
      <c r="L13" s="95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42">
        <v>23</v>
      </c>
      <c r="U13" s="42">
        <v>0</v>
      </c>
    </row>
    <row r="14" spans="1:27" ht="39.950000000000003" customHeight="1" x14ac:dyDescent="0.25">
      <c r="A14" s="7"/>
      <c r="B14" s="174" t="s">
        <v>29</v>
      </c>
      <c r="C14" s="176"/>
      <c r="D14" s="176"/>
      <c r="E14" s="176"/>
      <c r="F14" s="176"/>
      <c r="G14" s="176"/>
      <c r="H14" s="176"/>
      <c r="I14" s="176"/>
      <c r="J14" s="176"/>
      <c r="K14" s="23"/>
      <c r="L14" s="96"/>
    </row>
    <row r="15" spans="1:27" ht="21" customHeight="1" x14ac:dyDescent="0.25">
      <c r="A15" s="7"/>
      <c r="B15" s="7"/>
      <c r="C15" s="61" t="s">
        <v>6</v>
      </c>
      <c r="D15" s="94" t="s">
        <v>75</v>
      </c>
      <c r="E15" s="7"/>
      <c r="F15" s="7"/>
      <c r="G15" s="7"/>
      <c r="H15" s="58" t="s">
        <v>7</v>
      </c>
      <c r="I15" s="94"/>
      <c r="J15" s="7"/>
      <c r="K15" s="23"/>
      <c r="L15" s="95" t="str">
        <f>IF(COUNTA(D15,I15)&gt;1,"(*) Marcar solo un valor: Si o No",IF(COUNTA(D15,I15)=0,"(Si/No) Marcar con 'X' unas de las dos alternativas. ",""))</f>
        <v/>
      </c>
      <c r="S15" s="42">
        <v>24</v>
      </c>
      <c r="W15" s="42">
        <f>IF(OR(AND(I15&lt;&gt;"", C17=""), AND(D15&lt;&gt;"", C17&lt;&gt;"", I15="")), 0, 1)</f>
        <v>0</v>
      </c>
    </row>
    <row r="16" spans="1:27" ht="39.950000000000003" customHeight="1" x14ac:dyDescent="0.25">
      <c r="A16" s="7"/>
      <c r="B16" s="7"/>
      <c r="C16" s="177" t="s">
        <v>28</v>
      </c>
      <c r="D16" s="177"/>
      <c r="E16" s="177"/>
      <c r="F16" s="177"/>
      <c r="G16" s="177"/>
      <c r="H16" s="177"/>
      <c r="I16" s="177"/>
      <c r="J16" s="177"/>
      <c r="K16" s="23"/>
      <c r="L16" s="96"/>
    </row>
    <row r="17" spans="1:23" ht="39.950000000000003" customHeight="1" x14ac:dyDescent="0.25">
      <c r="A17" s="7"/>
      <c r="B17" s="7"/>
      <c r="C17" s="130" t="s">
        <v>172</v>
      </c>
      <c r="D17" s="131"/>
      <c r="E17" s="131"/>
      <c r="F17" s="131"/>
      <c r="G17" s="131"/>
      <c r="H17" s="131"/>
      <c r="I17" s="131"/>
      <c r="J17" s="132"/>
      <c r="K17" s="23" t="str">
        <f>CONCATENATE("(",LEN(C17),")")</f>
        <v>(184)</v>
      </c>
      <c r="L17" s="95" t="str">
        <f>IF(D15=I15, CONCATENATE("(Resultado) Longitud maxima de ",Explicacion_LongMaximo2," caracteres"), IF(LEN(C17)=0,  IF(D15="x",   "(*) Completar la celda de Resultados",   ""),  IF(I15="x",   "(*) No debe ingresar Resultados",   "")))</f>
        <v/>
      </c>
      <c r="S17" s="42">
        <v>25</v>
      </c>
      <c r="W17" s="42">
        <f>IF(AND(D15&lt;&gt;"",TRIM(C17)=""),1,0)</f>
        <v>0</v>
      </c>
    </row>
    <row r="18" spans="1:23" ht="39.950000000000003" customHeight="1" x14ac:dyDescent="0.25">
      <c r="A18" s="7"/>
      <c r="B18" s="174" t="s">
        <v>30</v>
      </c>
      <c r="C18" s="176"/>
      <c r="D18" s="176"/>
      <c r="E18" s="176"/>
      <c r="F18" s="176"/>
      <c r="G18" s="176"/>
      <c r="H18" s="176"/>
      <c r="I18" s="176"/>
      <c r="J18" s="176"/>
      <c r="K18" s="23"/>
      <c r="L18" s="96"/>
    </row>
    <row r="19" spans="1:23" ht="21" customHeight="1" x14ac:dyDescent="0.25">
      <c r="A19" s="7"/>
      <c r="B19" s="7"/>
      <c r="C19" s="61" t="s">
        <v>6</v>
      </c>
      <c r="D19" s="94" t="s">
        <v>75</v>
      </c>
      <c r="E19" s="58"/>
      <c r="F19" s="58"/>
      <c r="G19" s="58"/>
      <c r="H19" s="58" t="s">
        <v>7</v>
      </c>
      <c r="I19" s="94"/>
      <c r="J19" s="7"/>
      <c r="K19" s="23"/>
      <c r="L19" s="95" t="str">
        <f>IF(COUNTA(D19,I19)&gt;1,"(*) Marcar solo un valor: Si o No",IF(COUNTA(D19,I19)=0,"(Si/No) Marcar con 'X' unas de las dos alternativas. ",""))</f>
        <v/>
      </c>
      <c r="S19" s="42">
        <v>26</v>
      </c>
      <c r="W19" s="42">
        <f>IF(OR(AND(I19&lt;&gt;"", C21=""), AND(D19&lt;&gt;"", C21&lt;&gt;"", I19="")), 0, 1)</f>
        <v>0</v>
      </c>
    </row>
    <row r="20" spans="1:23" ht="39.950000000000003" customHeight="1" x14ac:dyDescent="0.25">
      <c r="A20" s="7"/>
      <c r="B20" s="7"/>
      <c r="C20" s="177" t="s">
        <v>28</v>
      </c>
      <c r="D20" s="177"/>
      <c r="E20" s="177"/>
      <c r="F20" s="177"/>
      <c r="G20" s="177"/>
      <c r="H20" s="177"/>
      <c r="I20" s="177"/>
      <c r="J20" s="177"/>
      <c r="K20" s="23"/>
      <c r="L20" s="96"/>
    </row>
    <row r="21" spans="1:23" ht="33.75" customHeight="1" x14ac:dyDescent="0.25">
      <c r="A21" s="7"/>
      <c r="B21" s="7"/>
      <c r="C21" s="130" t="s">
        <v>166</v>
      </c>
      <c r="D21" s="131"/>
      <c r="E21" s="131"/>
      <c r="F21" s="131"/>
      <c r="G21" s="131"/>
      <c r="H21" s="131"/>
      <c r="I21" s="131"/>
      <c r="J21" s="132"/>
      <c r="K21" s="23" t="str">
        <f>CONCATENATE("(",LEN(C21),")")</f>
        <v>(195)</v>
      </c>
      <c r="L21" s="95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42">
        <v>27</v>
      </c>
      <c r="W21" s="42">
        <f>IF(AND(D19&lt;&gt;"",TRIM(C21)=""),1,0)</f>
        <v>0</v>
      </c>
    </row>
    <row r="22" spans="1:23" ht="39.950000000000003" customHeight="1" x14ac:dyDescent="0.25">
      <c r="A22" s="7"/>
      <c r="B22" s="174" t="s">
        <v>31</v>
      </c>
      <c r="C22" s="176"/>
      <c r="D22" s="176"/>
      <c r="E22" s="176"/>
      <c r="F22" s="176"/>
      <c r="G22" s="176"/>
      <c r="H22" s="176"/>
      <c r="I22" s="176"/>
      <c r="J22" s="176"/>
      <c r="L22" s="96"/>
    </row>
    <row r="23" spans="1:23" ht="21" customHeight="1" x14ac:dyDescent="0.25">
      <c r="A23" s="7"/>
      <c r="B23" s="7"/>
      <c r="C23" s="61" t="s">
        <v>6</v>
      </c>
      <c r="D23" s="94" t="s">
        <v>75</v>
      </c>
      <c r="E23" s="7"/>
      <c r="F23" s="7"/>
      <c r="G23" s="7"/>
      <c r="H23" s="58" t="s">
        <v>7</v>
      </c>
      <c r="I23" s="94"/>
      <c r="J23" s="7"/>
      <c r="L23" s="95" t="str">
        <f>IF(COUNTA(D23,I23)&gt;1,"(*) Marcar solo un valor: Si o No",IF(COUNTA(D23,I23)=0,"(Si/No) Marcar con 'X' unas de las dos alternativas. ",""))</f>
        <v/>
      </c>
      <c r="S23" s="42">
        <v>28</v>
      </c>
      <c r="W23" s="42">
        <f>IF(OR(AND(I23&lt;&gt;"", C25=""), AND(D23&lt;&gt;"", C25&lt;&gt;"", I23="")), 0, 1)</f>
        <v>0</v>
      </c>
    </row>
    <row r="24" spans="1:23" ht="39.950000000000003" customHeight="1" x14ac:dyDescent="0.25">
      <c r="A24" s="7"/>
      <c r="B24" s="7"/>
      <c r="C24" s="177" t="s">
        <v>28</v>
      </c>
      <c r="D24" s="177"/>
      <c r="E24" s="177"/>
      <c r="F24" s="177"/>
      <c r="G24" s="177"/>
      <c r="H24" s="177"/>
      <c r="I24" s="177"/>
      <c r="J24" s="177"/>
      <c r="L24" s="96"/>
    </row>
    <row r="25" spans="1:23" ht="39.950000000000003" customHeight="1" x14ac:dyDescent="0.25">
      <c r="A25" s="7"/>
      <c r="B25" s="7"/>
      <c r="C25" s="130" t="s">
        <v>167</v>
      </c>
      <c r="D25" s="131"/>
      <c r="E25" s="131"/>
      <c r="F25" s="131"/>
      <c r="G25" s="131"/>
      <c r="H25" s="131"/>
      <c r="I25" s="131"/>
      <c r="J25" s="132"/>
      <c r="K25" s="23" t="str">
        <f>CONCATENATE("(",LEN(C25),")")</f>
        <v>(456)</v>
      </c>
      <c r="L25" s="95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2">
        <v>29</v>
      </c>
      <c r="W25" s="42">
        <f>IF(AND(D23&lt;&gt;"",TRIM(C25)=""),1,0)</f>
        <v>0</v>
      </c>
    </row>
    <row r="26" spans="1:2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L26" s="97"/>
    </row>
  </sheetData>
  <sheetProtection password="C71F" sheet="1" objects="1" scenarios="1"/>
  <dataConsolidate/>
  <mergeCells count="21">
    <mergeCell ref="C9:E9"/>
    <mergeCell ref="F9:J9"/>
    <mergeCell ref="I4:J4"/>
    <mergeCell ref="B5:F5"/>
    <mergeCell ref="I5:J5"/>
    <mergeCell ref="B7:J7"/>
    <mergeCell ref="C8:E8"/>
    <mergeCell ref="F8:J8"/>
    <mergeCell ref="B4:F4"/>
    <mergeCell ref="C25:J25"/>
    <mergeCell ref="B10:J10"/>
    <mergeCell ref="C12:J12"/>
    <mergeCell ref="C13:J13"/>
    <mergeCell ref="B14:J14"/>
    <mergeCell ref="C16:J16"/>
    <mergeCell ref="C17:J17"/>
    <mergeCell ref="B18:J18"/>
    <mergeCell ref="C20:J20"/>
    <mergeCell ref="C21:J21"/>
    <mergeCell ref="B22:J22"/>
    <mergeCell ref="C24:J24"/>
  </mergeCells>
  <dataValidations count="7">
    <dataValidation type="custom" allowBlank="1" showInputMessage="1" showErrorMessage="1" error="Valor NO Válido." prompt="Ingrese &quot;X&quot;" sqref="G5:H5 D11 I11 D15 I15 I23">
      <formula1>COUNTIF(Respuesta_SINO,TRIM(CELL("contents")))=1</formula1>
    </dataValidation>
    <dataValidation type="textLength" allowBlank="1" showErrorMessage="1" error="Cantidad de caracteres NO valido." sqref="I5:J5 C13:J13 C17:J17 C21:J21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D19 I19">
      <formula1>COUNTIF(Respuesta_SINO,TRIM(CELL("contents")))=1</formula1>
    </dataValidation>
    <dataValidation type="custom" allowBlank="1" showInputMessage="1" showErrorMessage="1" error="Valor NO Válido." prompt="Ingrese &quot;X&quot;_x000a_" sqref="D23">
      <formula1>COUNTIF(Respuesta_SINO,TRIM(CELL("contents")))=1</formula1>
    </dataValidation>
    <dataValidation type="custom" allowBlank="1" showInputMessage="1" showErrorMessage="1" error="caracteres no válidos" prompt="ingrese" sqref="V14">
      <formula1>COUNTIF(U14, W14)=0</formula1>
    </dataValidation>
    <dataValidation type="custom" allowBlank="1" showInputMessage="1" showErrorMessage="1" error="caracteres no válidos" prompt="ingrese" sqref="V13">
      <formula1>COUNTIF(U13, CELL("contents"))=1</formula1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26"/>
  <sheetViews>
    <sheetView showGridLines="0" topLeftCell="A7" zoomScaleNormal="100" workbookViewId="0">
      <selection activeCell="L18" sqref="L18"/>
    </sheetView>
  </sheetViews>
  <sheetFormatPr baseColWidth="10" defaultRowHeight="14.25" x14ac:dyDescent="0.2"/>
  <cols>
    <col min="1" max="1" width="3" style="8" customWidth="1"/>
    <col min="2" max="2" width="3.5703125" style="8" customWidth="1"/>
    <col min="3" max="3" width="29" style="8" customWidth="1"/>
    <col min="4" max="4" width="6" style="8" customWidth="1"/>
    <col min="5" max="5" width="8.7109375" style="8" customWidth="1"/>
    <col min="6" max="6" width="2.7109375" style="8" customWidth="1"/>
    <col min="7" max="8" width="5" style="8" customWidth="1"/>
    <col min="9" max="9" width="6.140625" style="8" customWidth="1"/>
    <col min="10" max="10" width="15.7109375" style="8" customWidth="1"/>
    <col min="11" max="11" width="7.7109375" style="7" customWidth="1"/>
    <col min="12" max="12" width="45.5703125" style="7" customWidth="1"/>
    <col min="13" max="13" width="5.5703125" style="43" customWidth="1"/>
    <col min="14" max="15" width="5.140625" style="43" customWidth="1"/>
    <col min="16" max="17" width="5.28515625" style="43" customWidth="1"/>
    <col min="18" max="18" width="4.42578125" style="43" customWidth="1"/>
    <col min="19" max="19" width="4.7109375" style="43" customWidth="1"/>
    <col min="20" max="20" width="4.28515625" style="43" customWidth="1"/>
    <col min="21" max="21" width="4" style="43" customWidth="1"/>
    <col min="22" max="22" width="3" style="43" customWidth="1"/>
    <col min="23" max="23" width="4.42578125" style="43" customWidth="1"/>
    <col min="24" max="26" width="11.42578125" style="43"/>
    <col min="27" max="16384" width="11.42578125" style="8"/>
  </cols>
  <sheetData>
    <row r="1" spans="1:23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U1" s="43">
        <v>0</v>
      </c>
    </row>
    <row r="2" spans="1:23" s="43" customFormat="1" ht="3" customHeight="1" x14ac:dyDescent="0.2">
      <c r="A2" s="44" t="s">
        <v>87</v>
      </c>
      <c r="B2" s="44" t="s">
        <v>87</v>
      </c>
      <c r="C2" s="44" t="s">
        <v>87</v>
      </c>
      <c r="D2" s="44" t="s">
        <v>87</v>
      </c>
      <c r="E2" s="44" t="s">
        <v>87</v>
      </c>
      <c r="F2" s="44" t="s">
        <v>87</v>
      </c>
      <c r="G2" s="44" t="s">
        <v>87</v>
      </c>
      <c r="H2" s="44" t="s">
        <v>87</v>
      </c>
      <c r="I2" s="44" t="s">
        <v>87</v>
      </c>
      <c r="J2" s="44" t="s">
        <v>87</v>
      </c>
      <c r="K2" s="44" t="s">
        <v>87</v>
      </c>
      <c r="L2" s="44" t="s">
        <v>87</v>
      </c>
      <c r="M2" s="43" t="s">
        <v>87</v>
      </c>
      <c r="N2" s="43" t="s">
        <v>87</v>
      </c>
      <c r="O2" s="43" t="s">
        <v>87</v>
      </c>
      <c r="P2" s="43" t="s">
        <v>87</v>
      </c>
      <c r="Q2" s="43" t="s">
        <v>87</v>
      </c>
      <c r="R2" s="43" t="s">
        <v>87</v>
      </c>
    </row>
    <row r="3" spans="1:23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L3" s="92" t="s">
        <v>67</v>
      </c>
      <c r="U3" s="43">
        <f>SUM(V:V)</f>
        <v>0</v>
      </c>
    </row>
    <row r="4" spans="1:23" ht="15" x14ac:dyDescent="0.25">
      <c r="A4" s="7"/>
      <c r="B4" s="93" t="s">
        <v>32</v>
      </c>
      <c r="C4" s="93"/>
      <c r="D4" s="93"/>
      <c r="E4" s="93"/>
      <c r="G4" s="73" t="s">
        <v>6</v>
      </c>
      <c r="H4" s="73" t="s">
        <v>7</v>
      </c>
      <c r="I4" s="157" t="s">
        <v>8</v>
      </c>
      <c r="J4" s="159"/>
      <c r="K4" s="24" t="s">
        <v>71</v>
      </c>
      <c r="L4" s="24"/>
    </row>
    <row r="5" spans="1:23" ht="45" customHeight="1" x14ac:dyDescent="0.2">
      <c r="A5" s="7"/>
      <c r="B5" s="163" t="s">
        <v>133</v>
      </c>
      <c r="C5" s="163"/>
      <c r="D5" s="163"/>
      <c r="E5" s="163"/>
      <c r="F5" s="163"/>
      <c r="G5" s="94" t="s">
        <v>75</v>
      </c>
      <c r="H5" s="94"/>
      <c r="I5" s="130" t="s">
        <v>168</v>
      </c>
      <c r="J5" s="132"/>
      <c r="K5" s="23" t="str">
        <f>CONCATENATE("(",LEN(I5),")")</f>
        <v>(365)</v>
      </c>
      <c r="L5" s="95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43">
        <v>8</v>
      </c>
      <c r="V5" s="43">
        <f>IF(OR(AND(G5="", H5&lt;&gt;"", I5&lt;&gt;"", C9="", F9=""), AND(G5&lt;&gt;"", H5="", C9&lt;&gt;"", F9&lt;&gt;"")), 0, 1)</f>
        <v>0</v>
      </c>
    </row>
    <row r="6" spans="1:23" ht="60" customHeight="1" x14ac:dyDescent="0.2">
      <c r="A6" s="7"/>
      <c r="B6" s="187" t="s">
        <v>126</v>
      </c>
      <c r="C6" s="187"/>
      <c r="D6" s="187"/>
      <c r="E6" s="187"/>
      <c r="F6" s="187"/>
      <c r="G6" s="187"/>
      <c r="H6" s="187"/>
      <c r="I6" s="187"/>
      <c r="J6" s="187"/>
      <c r="L6" s="97"/>
    </row>
    <row r="7" spans="1:23" ht="39.950000000000003" customHeight="1" x14ac:dyDescent="0.2">
      <c r="A7" s="7"/>
      <c r="B7" s="174" t="s">
        <v>33</v>
      </c>
      <c r="C7" s="174"/>
      <c r="D7" s="174"/>
      <c r="E7" s="174"/>
      <c r="F7" s="174"/>
      <c r="G7" s="174"/>
      <c r="H7" s="174"/>
      <c r="I7" s="174"/>
      <c r="J7" s="174"/>
      <c r="L7" s="96"/>
    </row>
    <row r="8" spans="1:23" x14ac:dyDescent="0.2">
      <c r="A8" s="7"/>
      <c r="B8" s="7"/>
      <c r="C8" s="157" t="s">
        <v>25</v>
      </c>
      <c r="D8" s="158"/>
      <c r="E8" s="159"/>
      <c r="F8" s="149" t="s">
        <v>26</v>
      </c>
      <c r="G8" s="149"/>
      <c r="H8" s="149"/>
      <c r="I8" s="149"/>
      <c r="J8" s="149"/>
      <c r="L8" s="98" t="str">
        <f>IF(OR(LEN(TRIM(C9))=0,LEN(TRIM(F9))=0),IF(AND(H5="",C9="",F9=""),IF(OR(AND(G5="",H5=""),G5&lt;&gt;""),CONCATENATE("Longitud maxima de ",Explicacion_LongMaximo," caracteres en cada columna.")),""),"")</f>
        <v/>
      </c>
    </row>
    <row r="9" spans="1:23" ht="21" customHeight="1" x14ac:dyDescent="0.2">
      <c r="A9" s="7"/>
      <c r="B9" s="7"/>
      <c r="C9" s="178" t="s">
        <v>163</v>
      </c>
      <c r="D9" s="126"/>
      <c r="E9" s="127"/>
      <c r="F9" s="179" t="s">
        <v>169</v>
      </c>
      <c r="G9" s="179"/>
      <c r="H9" s="179"/>
      <c r="I9" s="179"/>
      <c r="J9" s="179"/>
      <c r="L9" s="99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43">
        <v>30</v>
      </c>
    </row>
    <row r="10" spans="1:23" ht="39.950000000000003" customHeight="1" x14ac:dyDescent="0.2">
      <c r="A10" s="7"/>
      <c r="B10" s="174" t="s">
        <v>34</v>
      </c>
      <c r="C10" s="174"/>
      <c r="D10" s="174"/>
      <c r="E10" s="174"/>
      <c r="F10" s="174"/>
      <c r="G10" s="174"/>
      <c r="H10" s="174"/>
      <c r="I10" s="174"/>
      <c r="J10" s="174"/>
      <c r="L10" s="96"/>
    </row>
    <row r="11" spans="1:23" ht="21" customHeight="1" x14ac:dyDescent="0.2">
      <c r="A11" s="7"/>
      <c r="B11" s="7"/>
      <c r="C11" s="61" t="s">
        <v>6</v>
      </c>
      <c r="D11" s="94" t="s">
        <v>75</v>
      </c>
      <c r="E11" s="58"/>
      <c r="F11" s="58"/>
      <c r="G11" s="58"/>
      <c r="H11" s="58" t="s">
        <v>7</v>
      </c>
      <c r="I11" s="94"/>
      <c r="J11" s="7"/>
      <c r="L11" s="95" t="str">
        <f>IF(COUNTA(D11,I11)&gt;1,"(*) Marcar solo un valor: Si o No",IF(COUNTA(D11,I11)=0,"(Si/No) Marcar con 'X' unas de las dos alternativas. ",""))</f>
        <v/>
      </c>
      <c r="S11" s="43">
        <v>31</v>
      </c>
      <c r="W11" s="43">
        <f>IF(OR(AND(I11&lt;&gt;"", C14="", F14=""), AND(D11&lt;&gt;"", C14&lt;&gt;"", F14&lt;&gt;"", I11="")), 0, 1)</f>
        <v>0</v>
      </c>
    </row>
    <row r="12" spans="1:23" ht="39.950000000000003" customHeight="1" x14ac:dyDescent="0.2">
      <c r="A12" s="7"/>
      <c r="B12" s="7"/>
      <c r="C12" s="186" t="s">
        <v>35</v>
      </c>
      <c r="D12" s="177"/>
      <c r="E12" s="177"/>
      <c r="F12" s="177"/>
      <c r="G12" s="177"/>
      <c r="H12" s="177"/>
      <c r="I12" s="177"/>
      <c r="J12" s="177"/>
      <c r="L12" s="96"/>
    </row>
    <row r="13" spans="1:23" ht="14.25" customHeight="1" x14ac:dyDescent="0.2">
      <c r="A13" s="7"/>
      <c r="B13" s="7"/>
      <c r="C13" s="157" t="s">
        <v>36</v>
      </c>
      <c r="D13" s="158"/>
      <c r="E13" s="159"/>
      <c r="F13" s="149" t="s">
        <v>37</v>
      </c>
      <c r="G13" s="149"/>
      <c r="H13" s="149"/>
      <c r="I13" s="149"/>
      <c r="J13" s="149"/>
      <c r="L13" s="98" t="str">
        <f>IF(OR(LEN(TRIM(C14))=0,LEN(TRIM(F14))=0),IF(AND(I11="",C14="",F14=""),IF(OR(AND(D11="",I11=""),D11&lt;&gt;""),L8),""),"")</f>
        <v/>
      </c>
    </row>
    <row r="14" spans="1:23" ht="21" customHeight="1" x14ac:dyDescent="0.2">
      <c r="A14" s="7"/>
      <c r="B14" s="7"/>
      <c r="C14" s="178" t="s">
        <v>144</v>
      </c>
      <c r="D14" s="126"/>
      <c r="E14" s="127"/>
      <c r="F14" s="179" t="s">
        <v>143</v>
      </c>
      <c r="G14" s="179"/>
      <c r="H14" s="179"/>
      <c r="I14" s="179"/>
      <c r="J14" s="179"/>
      <c r="L14" s="99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43">
        <v>32</v>
      </c>
      <c r="W14" s="43">
        <f>IF(AND(D11&lt;&gt;"",OR(TRIM(C14)="",TRIM(F14)="")),1,0)</f>
        <v>0</v>
      </c>
    </row>
    <row r="15" spans="1:23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L15" s="97"/>
    </row>
    <row r="16" spans="1:23" ht="39.950000000000003" customHeight="1" x14ac:dyDescent="0.2">
      <c r="A16" s="7"/>
      <c r="B16" s="174" t="s">
        <v>38</v>
      </c>
      <c r="C16" s="174"/>
      <c r="D16" s="174"/>
      <c r="E16" s="174"/>
      <c r="F16" s="174"/>
      <c r="G16" s="174"/>
      <c r="H16" s="174"/>
      <c r="I16" s="174"/>
      <c r="J16" s="174"/>
      <c r="L16" s="96"/>
    </row>
    <row r="17" spans="1:26" ht="21" customHeight="1" x14ac:dyDescent="0.2">
      <c r="A17" s="7"/>
      <c r="B17" s="7"/>
      <c r="C17" s="61" t="s">
        <v>6</v>
      </c>
      <c r="D17" s="94" t="s">
        <v>75</v>
      </c>
      <c r="E17" s="58"/>
      <c r="F17" s="58"/>
      <c r="G17" s="58"/>
      <c r="H17" s="58" t="s">
        <v>7</v>
      </c>
      <c r="I17" s="94"/>
      <c r="J17" s="7"/>
      <c r="L17" s="95" t="str">
        <f>IF(COUNTA(D17,I17)&gt;1,"(*) Marcar solo un valor: Si o No",IF(COUNTA(D17,I17)=0,"(Si/No) Marcar con 'X' unas de las dos alternativas. ",""))</f>
        <v/>
      </c>
      <c r="S17" s="43">
        <v>33</v>
      </c>
      <c r="W17" s="43">
        <f>IF(OR(AND(I17&lt;&gt;"", C20="", F20=""), AND(D17&lt;&gt;"", C20&lt;&gt;"", F20&lt;&gt;"", I17="")), 0, 1)</f>
        <v>0</v>
      </c>
    </row>
    <row r="18" spans="1:26" ht="39.950000000000003" customHeight="1" x14ac:dyDescent="0.2">
      <c r="A18" s="7"/>
      <c r="B18" s="7"/>
      <c r="C18" s="186" t="s">
        <v>39</v>
      </c>
      <c r="D18" s="177"/>
      <c r="E18" s="177"/>
      <c r="F18" s="177"/>
      <c r="G18" s="177"/>
      <c r="H18" s="177"/>
      <c r="I18" s="177"/>
      <c r="J18" s="177"/>
      <c r="L18" s="96"/>
    </row>
    <row r="19" spans="1:26" ht="15" customHeight="1" x14ac:dyDescent="0.2">
      <c r="A19" s="7"/>
      <c r="B19" s="7"/>
      <c r="C19" s="157" t="s">
        <v>26</v>
      </c>
      <c r="D19" s="158"/>
      <c r="E19" s="159"/>
      <c r="F19" s="149" t="s">
        <v>64</v>
      </c>
      <c r="G19" s="149"/>
      <c r="H19" s="149"/>
      <c r="I19" s="149"/>
      <c r="J19" s="149"/>
      <c r="L19" s="98" t="str">
        <f>IF(OR(LEN(TRIM(C20))=0,LEN(TRIM(F20))=0),IF(AND(I17="",C20="",F20=""),IF(OR(AND(D17="",I17=""),D17&lt;&gt;""),CONCATENATE("Longitud maxima de ",Explicacion_LongMaximo," caracteres en cada columna.")),""),"")</f>
        <v/>
      </c>
    </row>
    <row r="20" spans="1:26" ht="21" customHeight="1" x14ac:dyDescent="0.2">
      <c r="A20" s="7"/>
      <c r="B20" s="7"/>
      <c r="C20" s="178" t="s">
        <v>142</v>
      </c>
      <c r="D20" s="126"/>
      <c r="E20" s="127"/>
      <c r="F20" s="179" t="s">
        <v>154</v>
      </c>
      <c r="G20" s="179"/>
      <c r="H20" s="179"/>
      <c r="I20" s="179"/>
      <c r="J20" s="179"/>
      <c r="L20" s="99" t="str">
        <f>IF(UPPER(D17)="X", CONCATENATE(IF(ISBLANK(C20),"Ingresar Área. ",""),IF(ISBLANK(F20),"Ingresar de quien depende. ","")), IF(AND(UPPER(I17)="X",OR(NOT(ISBLANK(C20)),NOT(ISBLANK(F20)))),"No debe ingresar Órgano / Periodicidad. ",""))</f>
        <v/>
      </c>
      <c r="S20" s="43">
        <v>34</v>
      </c>
      <c r="W20" s="43">
        <f>IF(AND(D17&lt;&gt;"",OR(TRIM(C20)="",TRIM(F20)="")),1,0)</f>
        <v>0</v>
      </c>
    </row>
    <row r="21" spans="1:2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L21" s="97"/>
    </row>
    <row r="22" spans="1:26" s="65" customFormat="1" ht="39.950000000000003" customHeight="1" x14ac:dyDescent="0.25">
      <c r="A22" s="64"/>
      <c r="B22" s="174" t="s">
        <v>40</v>
      </c>
      <c r="C22" s="174"/>
      <c r="D22" s="174"/>
      <c r="E22" s="174"/>
      <c r="F22" s="174"/>
      <c r="G22" s="174"/>
      <c r="H22" s="174"/>
      <c r="I22" s="174"/>
      <c r="J22" s="174"/>
      <c r="K22" s="64"/>
      <c r="L22" s="100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21" customHeight="1" x14ac:dyDescent="0.2">
      <c r="A23" s="7"/>
      <c r="B23" s="7"/>
      <c r="C23" s="61" t="s">
        <v>6</v>
      </c>
      <c r="D23" s="94" t="s">
        <v>75</v>
      </c>
      <c r="E23" s="58"/>
      <c r="F23" s="58"/>
      <c r="G23" s="58"/>
      <c r="H23" s="58" t="s">
        <v>7</v>
      </c>
      <c r="I23" s="94"/>
      <c r="J23" s="7"/>
      <c r="L23" s="95" t="str">
        <f>IF(COUNTA(D23,I23)&gt;1,"(*) Marcar solo un valor: Si o No",IF(COUNTA(D23,I23)=0,"(Si/No) Marcar con 'X' unas de las dos alternativas. ",""))</f>
        <v/>
      </c>
      <c r="S23" s="43">
        <v>35</v>
      </c>
      <c r="W23" s="43">
        <f>IF(OR(AND(I23&lt;&gt;"", C25=""), AND(D23&lt;&gt;"", C25&lt;&gt;"", I23="")), 0, 1)</f>
        <v>0</v>
      </c>
    </row>
    <row r="24" spans="1:26" s="65" customFormat="1" ht="39.950000000000003" customHeight="1" x14ac:dyDescent="0.25">
      <c r="A24" s="64"/>
      <c r="B24" s="74"/>
      <c r="C24" s="186" t="s">
        <v>28</v>
      </c>
      <c r="D24" s="177"/>
      <c r="E24" s="177"/>
      <c r="F24" s="177"/>
      <c r="G24" s="177"/>
      <c r="H24" s="177"/>
      <c r="I24" s="177"/>
      <c r="J24" s="177"/>
      <c r="K24" s="64"/>
      <c r="L24" s="100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39.950000000000003" customHeight="1" x14ac:dyDescent="0.25">
      <c r="A25" s="7"/>
      <c r="B25" s="7"/>
      <c r="C25" s="130" t="s">
        <v>170</v>
      </c>
      <c r="D25" s="131"/>
      <c r="E25" s="131"/>
      <c r="F25" s="131"/>
      <c r="G25" s="131"/>
      <c r="H25" s="131"/>
      <c r="I25" s="131"/>
      <c r="J25" s="132"/>
      <c r="K25" s="23" t="str">
        <f>CONCATENATE("(",LEN(C25),")")</f>
        <v>(110)</v>
      </c>
      <c r="L25" s="95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3">
        <v>36</v>
      </c>
      <c r="W25" s="42">
        <f>IF(AND(D23&lt;&gt;"",TRIM(C25)=""),1,0)</f>
        <v>0</v>
      </c>
    </row>
    <row r="26" spans="1:2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L26" s="97"/>
    </row>
  </sheetData>
  <sheetProtection password="C71F" sheet="1" objects="1" scenarios="1"/>
  <mergeCells count="24">
    <mergeCell ref="I4:J4"/>
    <mergeCell ref="B5:F5"/>
    <mergeCell ref="I5:J5"/>
    <mergeCell ref="B6:J6"/>
    <mergeCell ref="B16:J16"/>
    <mergeCell ref="B7:J7"/>
    <mergeCell ref="C8:E8"/>
    <mergeCell ref="F8:J8"/>
    <mergeCell ref="C9:E9"/>
    <mergeCell ref="F9:J9"/>
    <mergeCell ref="B10:J10"/>
    <mergeCell ref="C12:J12"/>
    <mergeCell ref="C13:E13"/>
    <mergeCell ref="F13:J13"/>
    <mergeCell ref="C14:E14"/>
    <mergeCell ref="F14:J14"/>
    <mergeCell ref="C24:J24"/>
    <mergeCell ref="C25:J25"/>
    <mergeCell ref="C18:J18"/>
    <mergeCell ref="C19:E19"/>
    <mergeCell ref="F19:J19"/>
    <mergeCell ref="C20:E20"/>
    <mergeCell ref="F20:J20"/>
    <mergeCell ref="B22:J22"/>
  </mergeCells>
  <dataValidations count="4">
    <dataValidation type="custom" allowBlank="1" showInputMessage="1" showErrorMessage="1" error="Valor NO Válido." prompt="Ingrese &quot;X&quot;" sqref="G5:H5 D11 I11 D17 I17">
      <formula1>COUNTIF(Respuesta_SINO,TRIM(CELL("contents")))=1</formula1>
    </dataValidation>
    <dataValidation type="textLength" allowBlank="1" showErrorMessage="1" error="Cantidad de caracteres NO valido." sqref="I5:J5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_x000a_" sqref="D23 I23">
      <formula1>COUNTIF(Respuesta_SINO,TRIM(CELL("contents")))=1</formula1>
    </dataValidation>
    <dataValidation type="textLength" allowBlank="1" showErrorMessage="1" error="Cantidad de caracteres NO valido." sqref="C9:E9 F9:J9 C20:E20 F20:J20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31"/>
  <sheetViews>
    <sheetView showGridLines="0" zoomScaleNormal="100" workbookViewId="0">
      <selection activeCell="C13" sqref="C13:J13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19" style="7" customWidth="1"/>
    <col min="4" max="4" width="6" style="7" customWidth="1"/>
    <col min="5" max="5" width="8.5703125" style="7" customWidth="1"/>
    <col min="6" max="6" width="13" style="7" customWidth="1"/>
    <col min="7" max="8" width="5" style="7" customWidth="1"/>
    <col min="9" max="9" width="6.140625" style="7" customWidth="1"/>
    <col min="10" max="10" width="13.7109375" style="7" customWidth="1"/>
    <col min="11" max="11" width="7.7109375" style="7" customWidth="1"/>
    <col min="12" max="12" width="46.140625" style="7" customWidth="1"/>
    <col min="13" max="13" width="4.140625" style="7" customWidth="1"/>
    <col min="14" max="14" width="3.5703125" style="7" customWidth="1"/>
    <col min="15" max="15" width="4.7109375" style="7" customWidth="1"/>
    <col min="16" max="16" width="4.140625" style="7" customWidth="1"/>
    <col min="17" max="18" width="5" style="7" customWidth="1"/>
    <col min="19" max="19" width="4.7109375" style="54" customWidth="1"/>
    <col min="20" max="20" width="5.42578125" style="54" customWidth="1"/>
    <col min="21" max="21" width="4.42578125" style="54" customWidth="1"/>
    <col min="22" max="22" width="3.5703125" style="44" customWidth="1"/>
    <col min="23" max="23" width="4.42578125" style="56" customWidth="1"/>
    <col min="24" max="16384" width="11.42578125" style="7"/>
  </cols>
  <sheetData>
    <row r="1" spans="1:23" ht="15" customHeight="1" x14ac:dyDescent="0.2">
      <c r="T1" s="56"/>
      <c r="U1" s="44">
        <v>0</v>
      </c>
      <c r="W1" s="44"/>
    </row>
    <row r="2" spans="1:23" s="44" customFormat="1" ht="3" customHeight="1" x14ac:dyDescent="0.2">
      <c r="A2" s="44" t="s">
        <v>87</v>
      </c>
      <c r="B2" s="44" t="s">
        <v>87</v>
      </c>
      <c r="C2" s="44" t="s">
        <v>87</v>
      </c>
      <c r="D2" s="44" t="s">
        <v>87</v>
      </c>
      <c r="E2" s="44" t="s">
        <v>87</v>
      </c>
      <c r="F2" s="44" t="s">
        <v>87</v>
      </c>
      <c r="G2" s="44" t="s">
        <v>87</v>
      </c>
      <c r="H2" s="44" t="s">
        <v>87</v>
      </c>
      <c r="I2" s="44" t="s">
        <v>87</v>
      </c>
      <c r="J2" s="44" t="s">
        <v>87</v>
      </c>
      <c r="K2" s="44" t="s">
        <v>87</v>
      </c>
      <c r="L2" s="44" t="s">
        <v>87</v>
      </c>
      <c r="M2" s="44" t="s">
        <v>87</v>
      </c>
      <c r="N2" s="44" t="s">
        <v>87</v>
      </c>
      <c r="O2" s="44" t="s">
        <v>87</v>
      </c>
      <c r="P2" s="44" t="s">
        <v>87</v>
      </c>
      <c r="Q2" s="44" t="s">
        <v>87</v>
      </c>
      <c r="R2" s="44" t="s">
        <v>87</v>
      </c>
      <c r="S2" s="54"/>
      <c r="T2" s="56"/>
    </row>
    <row r="3" spans="1:23" ht="15" customHeight="1" x14ac:dyDescent="0.2">
      <c r="L3" s="92" t="s">
        <v>67</v>
      </c>
      <c r="T3" s="56"/>
      <c r="U3" s="44">
        <f>SUM(V:V)</f>
        <v>0</v>
      </c>
      <c r="W3" s="44"/>
    </row>
    <row r="4" spans="1:23" ht="15" x14ac:dyDescent="0.25">
      <c r="B4" s="93" t="s">
        <v>41</v>
      </c>
      <c r="C4" s="6"/>
      <c r="D4" s="6"/>
      <c r="E4" s="6"/>
      <c r="G4" s="73" t="s">
        <v>6</v>
      </c>
      <c r="H4" s="73" t="s">
        <v>7</v>
      </c>
      <c r="I4" s="157" t="s">
        <v>8</v>
      </c>
      <c r="J4" s="159"/>
      <c r="K4" s="24" t="s">
        <v>71</v>
      </c>
      <c r="L4" s="24"/>
      <c r="T4" s="56"/>
      <c r="U4" s="44"/>
      <c r="W4" s="44"/>
    </row>
    <row r="5" spans="1:23" ht="45" customHeight="1" x14ac:dyDescent="0.2">
      <c r="B5" s="163" t="s">
        <v>42</v>
      </c>
      <c r="C5" s="163"/>
      <c r="D5" s="163"/>
      <c r="E5" s="163"/>
      <c r="F5" s="163"/>
      <c r="G5" s="94" t="s">
        <v>75</v>
      </c>
      <c r="H5" s="94"/>
      <c r="I5" s="130" t="s">
        <v>155</v>
      </c>
      <c r="J5" s="132"/>
      <c r="K5" s="23" t="str">
        <f>CONCATENATE("(",LEN(I5),")")</f>
        <v>(277)</v>
      </c>
      <c r="L5" s="95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54">
        <v>9</v>
      </c>
      <c r="T5" s="56"/>
      <c r="U5" s="44"/>
      <c r="V5" s="44">
        <f>IF(OR(AND(G5="", H5&lt;&gt;"", I5&lt;&gt;"", C9="", F9=""), AND(G5&lt;&gt;"", H5="", C9&lt;&gt;"", F9&lt;&gt;"")), 0, 1)</f>
        <v>0</v>
      </c>
      <c r="W5" s="44"/>
    </row>
    <row r="6" spans="1:23" x14ac:dyDescent="0.2">
      <c r="L6" s="97"/>
      <c r="T6" s="56"/>
      <c r="U6" s="44"/>
      <c r="W6" s="44"/>
    </row>
    <row r="7" spans="1:23" ht="39.950000000000003" customHeight="1" x14ac:dyDescent="0.2">
      <c r="B7" s="174" t="s">
        <v>43</v>
      </c>
      <c r="C7" s="174"/>
      <c r="D7" s="174"/>
      <c r="E7" s="174"/>
      <c r="F7" s="174"/>
      <c r="G7" s="174"/>
      <c r="H7" s="174"/>
      <c r="I7" s="174"/>
      <c r="J7" s="174"/>
      <c r="L7" s="96"/>
      <c r="T7" s="56"/>
      <c r="U7" s="44"/>
      <c r="W7" s="44"/>
    </row>
    <row r="8" spans="1:23" x14ac:dyDescent="0.2">
      <c r="C8" s="157" t="s">
        <v>25</v>
      </c>
      <c r="D8" s="158"/>
      <c r="E8" s="159"/>
      <c r="F8" s="149" t="s">
        <v>26</v>
      </c>
      <c r="G8" s="149"/>
      <c r="H8" s="149"/>
      <c r="I8" s="149"/>
      <c r="J8" s="149"/>
      <c r="L8" s="98" t="str">
        <f>IF(OR(LEN(TRIM(C9))=0,LEN(TRIM(F9))=0),IF(AND(H5="",C9="",F9=""),IF(OR(AND(G5="",H5=""),G5&lt;&gt;""),CONCATENATE("Longitud maxima de ",Explicacion_LongMaximo," caracteres en cada columna.")),""),"")</f>
        <v/>
      </c>
      <c r="T8" s="56"/>
      <c r="U8" s="44"/>
      <c r="W8" s="44"/>
    </row>
    <row r="9" spans="1:23" ht="21" customHeight="1" x14ac:dyDescent="0.2">
      <c r="C9" s="178" t="s">
        <v>164</v>
      </c>
      <c r="D9" s="126"/>
      <c r="E9" s="127"/>
      <c r="F9" s="179" t="s">
        <v>171</v>
      </c>
      <c r="G9" s="179"/>
      <c r="H9" s="179"/>
      <c r="I9" s="179"/>
      <c r="J9" s="179"/>
      <c r="L9" s="99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54">
        <v>37</v>
      </c>
      <c r="T9" s="56"/>
      <c r="U9" s="44"/>
      <c r="W9" s="44"/>
    </row>
    <row r="10" spans="1:23" ht="39.950000000000003" customHeight="1" x14ac:dyDescent="0.2">
      <c r="B10" s="174" t="s">
        <v>44</v>
      </c>
      <c r="C10" s="174"/>
      <c r="D10" s="174"/>
      <c r="E10" s="174"/>
      <c r="F10" s="174"/>
      <c r="G10" s="174"/>
      <c r="H10" s="174"/>
      <c r="I10" s="174"/>
      <c r="J10" s="174"/>
      <c r="K10" s="75"/>
      <c r="L10" s="96"/>
      <c r="T10" s="56"/>
      <c r="U10" s="44"/>
      <c r="W10" s="44"/>
    </row>
    <row r="11" spans="1:23" ht="21" customHeight="1" x14ac:dyDescent="0.2">
      <c r="C11" s="61" t="s">
        <v>6</v>
      </c>
      <c r="D11" s="94"/>
      <c r="E11" s="58"/>
      <c r="F11" s="58"/>
      <c r="G11" s="58"/>
      <c r="H11" s="58" t="s">
        <v>7</v>
      </c>
      <c r="I11" s="94" t="s">
        <v>75</v>
      </c>
      <c r="K11" s="75"/>
      <c r="L11" s="95" t="str">
        <f>IF(COUNTA(D11,I11)&gt;1,"(*) Marcar solo un valor: Si o No",IF(COUNTA(D11,I11)=0,"(Si/No) Marcar con 'X' unas de las dos alternativas. ",""))</f>
        <v/>
      </c>
      <c r="S11" s="54">
        <v>38</v>
      </c>
      <c r="T11" s="56"/>
      <c r="U11" s="44"/>
      <c r="W11" s="44">
        <f>IF(OR(AND(I11&lt;&gt;"", C13=""), AND(D11&lt;&gt;"", C13&lt;&gt;"", I11="")), 0, 1)</f>
        <v>0</v>
      </c>
    </row>
    <row r="12" spans="1:23" ht="39.950000000000003" customHeight="1" x14ac:dyDescent="0.2">
      <c r="C12" s="186" t="s">
        <v>45</v>
      </c>
      <c r="D12" s="177"/>
      <c r="E12" s="177"/>
      <c r="F12" s="177"/>
      <c r="G12" s="177"/>
      <c r="H12" s="177"/>
      <c r="I12" s="177"/>
      <c r="J12" s="177"/>
      <c r="K12" s="75"/>
      <c r="L12" s="96"/>
      <c r="T12" s="56"/>
      <c r="U12" s="44"/>
      <c r="W12" s="44"/>
    </row>
    <row r="13" spans="1:23" ht="39.950000000000003" customHeight="1" x14ac:dyDescent="0.2">
      <c r="C13" s="130"/>
      <c r="D13" s="131"/>
      <c r="E13" s="131"/>
      <c r="F13" s="131"/>
      <c r="G13" s="131"/>
      <c r="H13" s="131"/>
      <c r="I13" s="131"/>
      <c r="J13" s="132"/>
      <c r="K13" s="23" t="str">
        <f>CONCATENATE("(",LEN(C13),")")</f>
        <v>(0)</v>
      </c>
      <c r="L13" s="95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54">
        <v>39</v>
      </c>
      <c r="T13" s="56"/>
      <c r="U13" s="44"/>
      <c r="W13" s="44">
        <f>IF(AND(D11&lt;&gt;"",TRIM(C13)=""),1,0)</f>
        <v>0</v>
      </c>
    </row>
    <row r="14" spans="1:23" x14ac:dyDescent="0.2">
      <c r="L14" s="97"/>
      <c r="T14" s="56"/>
      <c r="U14" s="44"/>
      <c r="W14" s="44"/>
    </row>
    <row r="15" spans="1:23" ht="39.950000000000003" customHeight="1" x14ac:dyDescent="0.2">
      <c r="B15" s="174" t="s">
        <v>46</v>
      </c>
      <c r="C15" s="174"/>
      <c r="D15" s="174"/>
      <c r="E15" s="174"/>
      <c r="F15" s="174"/>
      <c r="G15" s="174"/>
      <c r="H15" s="174"/>
      <c r="I15" s="174"/>
      <c r="J15" s="174"/>
      <c r="K15" s="75"/>
      <c r="L15" s="96"/>
      <c r="T15" s="56"/>
      <c r="U15" s="44"/>
      <c r="W15" s="44"/>
    </row>
    <row r="16" spans="1:23" ht="21" customHeight="1" x14ac:dyDescent="0.2">
      <c r="C16" s="61" t="s">
        <v>6</v>
      </c>
      <c r="D16" s="94" t="s">
        <v>75</v>
      </c>
      <c r="E16" s="58"/>
      <c r="F16" s="58"/>
      <c r="G16" s="58"/>
      <c r="H16" s="58" t="s">
        <v>7</v>
      </c>
      <c r="I16" s="94"/>
      <c r="K16" s="75"/>
      <c r="L16" s="95" t="str">
        <f>IF(COUNTA(D16,I16)&gt;1,"(*) Marcar solo un valor: Si o No",IF(COUNTA(D16,I16)=0,"(Si/No) Marcar con 'X' unas de las dos alternativas. ",""))</f>
        <v/>
      </c>
      <c r="S16" s="54">
        <v>40</v>
      </c>
      <c r="T16" s="56"/>
      <c r="U16" s="44"/>
      <c r="W16" s="44">
        <f>IF(OR(AND(D16="", I16=""), AND(D16&lt;&gt;"", I16&lt;&gt;"")), 1, 0)</f>
        <v>0</v>
      </c>
    </row>
    <row r="17" spans="2:23" x14ac:dyDescent="0.2">
      <c r="L17" s="97"/>
      <c r="T17" s="56"/>
      <c r="U17" s="44"/>
      <c r="W17" s="44"/>
    </row>
    <row r="18" spans="2:23" ht="39.950000000000003" customHeight="1" x14ac:dyDescent="0.2">
      <c r="B18" s="174" t="s">
        <v>47</v>
      </c>
      <c r="C18" s="174"/>
      <c r="D18" s="174"/>
      <c r="E18" s="174"/>
      <c r="F18" s="174"/>
      <c r="G18" s="174"/>
      <c r="H18" s="174"/>
      <c r="I18" s="174"/>
      <c r="J18" s="174"/>
      <c r="K18" s="75"/>
      <c r="L18" s="96"/>
      <c r="T18" s="56"/>
      <c r="U18" s="44"/>
      <c r="W18" s="44"/>
    </row>
    <row r="19" spans="2:23" ht="21" customHeight="1" x14ac:dyDescent="0.2">
      <c r="C19" s="61" t="s">
        <v>6</v>
      </c>
      <c r="D19" s="94" t="s">
        <v>75</v>
      </c>
      <c r="E19" s="58"/>
      <c r="F19" s="58"/>
      <c r="G19" s="58"/>
      <c r="H19" s="58" t="s">
        <v>7</v>
      </c>
      <c r="I19" s="94"/>
      <c r="K19" s="75"/>
      <c r="L19" s="95" t="str">
        <f>IF(COUNTA(D19,I19)&gt;1,"(*) Marcar solo un valor: Si o No",IF(COUNTA(D19,I19)=0,"(Si/No) Marcar con 'X' unas de las dos alternativas. ",""))</f>
        <v/>
      </c>
      <c r="S19" s="54">
        <v>41</v>
      </c>
      <c r="T19" s="56"/>
      <c r="U19" s="44"/>
      <c r="W19" s="44">
        <f>IF(OR(AND(I19&lt;&gt;"", F21=""), AND(D19&lt;&gt;"", F21&lt;&gt;"", I19="")), 0, 1)</f>
        <v>0</v>
      </c>
    </row>
    <row r="20" spans="2:23" ht="39.950000000000003" customHeight="1" x14ac:dyDescent="0.2">
      <c r="C20" s="192" t="s">
        <v>48</v>
      </c>
      <c r="D20" s="192"/>
      <c r="E20" s="192"/>
      <c r="F20" s="192"/>
      <c r="G20" s="192"/>
      <c r="H20" s="192"/>
      <c r="I20" s="192"/>
      <c r="J20" s="192"/>
      <c r="L20" s="97"/>
      <c r="T20" s="56"/>
      <c r="U20" s="44"/>
      <c r="W20" s="44"/>
    </row>
    <row r="21" spans="2:23" ht="21" customHeight="1" x14ac:dyDescent="0.2">
      <c r="C21" s="188" t="s">
        <v>49</v>
      </c>
      <c r="D21" s="189"/>
      <c r="E21" s="190"/>
      <c r="F21" s="191">
        <v>0.14000000000000001</v>
      </c>
      <c r="G21" s="191"/>
      <c r="H21" s="191"/>
      <c r="I21" s="191"/>
      <c r="J21" s="191"/>
      <c r="L21" s="95" t="str">
        <f>IF(D19=I19, CONCATENATE("(Porcentaje) Valor maximo ",Decimal2_Maximo2), IF(LEN(F21)=0,  IF(D19="x",   "(*) Completar la celda de Porcentaje",   ""),  IF(I19="x",   "(*) No ingresar Porcentaje",   "")))</f>
        <v/>
      </c>
      <c r="S21" s="54">
        <v>42</v>
      </c>
      <c r="T21" s="56"/>
      <c r="U21" s="44"/>
      <c r="W21" s="44">
        <f>IF(AND(D19&lt;&gt;"",TRIM(F21)=""),1,0)</f>
        <v>0</v>
      </c>
    </row>
    <row r="22" spans="2:23" x14ac:dyDescent="0.2">
      <c r="T22" s="56"/>
      <c r="U22" s="44"/>
      <c r="W22" s="44"/>
    </row>
    <row r="23" spans="2:23" x14ac:dyDescent="0.2">
      <c r="T23" s="56"/>
      <c r="U23" s="44"/>
      <c r="W23" s="44"/>
    </row>
    <row r="24" spans="2:23" x14ac:dyDescent="0.2">
      <c r="T24" s="56"/>
      <c r="U24" s="44"/>
      <c r="W24" s="44"/>
    </row>
    <row r="25" spans="2:23" x14ac:dyDescent="0.2">
      <c r="T25" s="56"/>
      <c r="U25" s="44"/>
      <c r="W25" s="44"/>
    </row>
    <row r="26" spans="2:23" x14ac:dyDescent="0.2">
      <c r="T26" s="56"/>
      <c r="U26" s="56"/>
      <c r="V26" s="56"/>
    </row>
    <row r="27" spans="2:23" x14ac:dyDescent="0.2">
      <c r="T27" s="56"/>
      <c r="U27" s="56"/>
      <c r="V27" s="56"/>
    </row>
    <row r="28" spans="2:23" x14ac:dyDescent="0.2">
      <c r="T28" s="56"/>
      <c r="U28" s="56"/>
      <c r="V28" s="56"/>
    </row>
    <row r="29" spans="2:23" x14ac:dyDescent="0.2">
      <c r="T29" s="56"/>
      <c r="U29" s="56"/>
      <c r="V29" s="56"/>
    </row>
    <row r="30" spans="2:23" x14ac:dyDescent="0.2">
      <c r="T30" s="56"/>
      <c r="U30" s="56"/>
      <c r="V30" s="56"/>
    </row>
    <row r="31" spans="2:23" x14ac:dyDescent="0.2">
      <c r="U31" s="44"/>
    </row>
  </sheetData>
  <sheetProtection password="C71F" sheet="1" objects="1" scenarios="1"/>
  <mergeCells count="16">
    <mergeCell ref="C21:E21"/>
    <mergeCell ref="F21:J21"/>
    <mergeCell ref="C12:J12"/>
    <mergeCell ref="I4:J4"/>
    <mergeCell ref="B5:F5"/>
    <mergeCell ref="I5:J5"/>
    <mergeCell ref="B7:J7"/>
    <mergeCell ref="C8:E8"/>
    <mergeCell ref="F8:J8"/>
    <mergeCell ref="C9:E9"/>
    <mergeCell ref="F9:J9"/>
    <mergeCell ref="B10:J10"/>
    <mergeCell ref="C13:J13"/>
    <mergeCell ref="B15:J15"/>
    <mergeCell ref="B18:J18"/>
    <mergeCell ref="C20:J20"/>
  </mergeCells>
  <dataValidations count="7">
    <dataValidation type="custom" allowBlank="1" showInputMessage="1" showErrorMessage="1" error="Valor NO Válido." prompt="_x000a_Ingrese &quot;X&quot;" sqref="G5">
      <formula1>COUNTIF(Respuesta_SINO,TRIM(CELL("contents")))=1</formula1>
    </dataValidation>
    <dataValidation type="custom" allowBlank="1" showInputMessage="1" showErrorMessage="1" error="Valor NO Válido." prompt="Ingrese &quot;X&quot;" sqref="H5 D19 I11 I16">
      <formula1>COUNTIF(Respuesta_SINO,TRIM(CELL("contents")))=1</formula1>
    </dataValidation>
    <dataValidation type="textLength" allowBlank="1" showErrorMessage="1" error="Cantidad de caracteres NO valido." sqref="I5:J5 C13:J13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I19">
      <formula1>COUNTIF(Respuesta_SINO,TRIM(CELL("contents")))=1</formula1>
    </dataValidation>
    <dataValidation type="custom" allowBlank="1" showInputMessage="1" showErrorMessage="1" error="Valor NO Válido" prompt="Ingrese &quot;X&quot;" sqref="D16 D11">
      <formula1>COUNTIF(Respuesta_SINO,TRIM(CELL("contents")))=1</formula1>
    </dataValidation>
    <dataValidation type="decimal" allowBlank="1" showErrorMessage="1" error="Cantidad de caracteres NO valido." sqref="F21:J21">
      <formula1>Decimal2_Minimo</formula1>
      <formula2>Decimal2_Maximo2</formula2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21"/>
  <sheetViews>
    <sheetView showGridLines="0" zoomScaleNormal="100" workbookViewId="0">
      <selection activeCell="D17" sqref="D17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18.5703125" style="7" customWidth="1"/>
    <col min="4" max="4" width="6" style="7" customWidth="1"/>
    <col min="5" max="5" width="11" style="7" customWidth="1"/>
    <col min="6" max="6" width="11.85546875" style="7" customWidth="1"/>
    <col min="7" max="8" width="5" style="7" customWidth="1"/>
    <col min="9" max="9" width="6.140625" style="7" customWidth="1"/>
    <col min="10" max="10" width="13.5703125" style="7" customWidth="1"/>
    <col min="11" max="11" width="6.85546875" style="7" customWidth="1"/>
    <col min="12" max="12" width="49.140625" style="7" customWidth="1"/>
    <col min="13" max="13" width="4.5703125" style="7" customWidth="1"/>
    <col min="14" max="14" width="3.7109375" style="7" customWidth="1"/>
    <col min="15" max="15" width="5" style="7" customWidth="1"/>
    <col min="16" max="16" width="4.7109375" style="7" customWidth="1"/>
    <col min="17" max="17" width="5.42578125" style="7" customWidth="1"/>
    <col min="18" max="18" width="4.140625" style="7" customWidth="1"/>
    <col min="19" max="19" width="5.140625" style="55" customWidth="1"/>
    <col min="20" max="20" width="3.5703125" style="54" customWidth="1"/>
    <col min="21" max="21" width="4" style="54" customWidth="1"/>
    <col min="22" max="22" width="3.7109375" style="44" customWidth="1"/>
    <col min="23" max="23" width="3.7109375" style="56" customWidth="1"/>
    <col min="24" max="16384" width="11.42578125" style="7"/>
  </cols>
  <sheetData>
    <row r="1" spans="1:23" ht="15" customHeight="1" x14ac:dyDescent="0.2">
      <c r="U1" s="44">
        <v>0</v>
      </c>
      <c r="W1" s="44"/>
    </row>
    <row r="2" spans="1:23" s="44" customFormat="1" ht="3" customHeight="1" x14ac:dyDescent="0.2">
      <c r="A2" s="44" t="s">
        <v>87</v>
      </c>
      <c r="B2" s="44" t="s">
        <v>87</v>
      </c>
      <c r="C2" s="44" t="s">
        <v>87</v>
      </c>
      <c r="D2" s="44" t="s">
        <v>87</v>
      </c>
      <c r="E2" s="44" t="s">
        <v>87</v>
      </c>
      <c r="F2" s="44" t="s">
        <v>87</v>
      </c>
      <c r="G2" s="44" t="s">
        <v>87</v>
      </c>
      <c r="H2" s="44" t="s">
        <v>87</v>
      </c>
      <c r="I2" s="44" t="s">
        <v>87</v>
      </c>
      <c r="J2" s="44" t="s">
        <v>87</v>
      </c>
      <c r="K2" s="44" t="s">
        <v>87</v>
      </c>
      <c r="L2" s="44" t="s">
        <v>87</v>
      </c>
      <c r="M2" s="44" t="s">
        <v>87</v>
      </c>
      <c r="N2" s="44" t="s">
        <v>87</v>
      </c>
      <c r="O2" s="44" t="s">
        <v>87</v>
      </c>
      <c r="P2" s="44" t="s">
        <v>87</v>
      </c>
      <c r="Q2" s="44" t="s">
        <v>87</v>
      </c>
      <c r="R2" s="44" t="s">
        <v>87</v>
      </c>
      <c r="S2" s="55"/>
      <c r="T2" s="54"/>
    </row>
    <row r="3" spans="1:23" ht="15" customHeight="1" x14ac:dyDescent="0.2">
      <c r="L3" s="92" t="s">
        <v>67</v>
      </c>
      <c r="U3" s="44">
        <f>SUM(V:V)</f>
        <v>0</v>
      </c>
      <c r="W3" s="44"/>
    </row>
    <row r="4" spans="1:23" ht="15" x14ac:dyDescent="0.25">
      <c r="B4" s="184" t="s">
        <v>50</v>
      </c>
      <c r="C4" s="184"/>
      <c r="D4" s="184"/>
      <c r="E4" s="184"/>
      <c r="F4" s="185"/>
      <c r="G4" s="73" t="s">
        <v>6</v>
      </c>
      <c r="H4" s="73" t="s">
        <v>7</v>
      </c>
      <c r="I4" s="157" t="s">
        <v>8</v>
      </c>
      <c r="J4" s="159"/>
      <c r="K4" s="24" t="s">
        <v>71</v>
      </c>
      <c r="L4" s="24"/>
      <c r="U4" s="44"/>
      <c r="W4" s="44"/>
    </row>
    <row r="5" spans="1:23" ht="45" customHeight="1" x14ac:dyDescent="0.2">
      <c r="B5" s="163" t="s">
        <v>51</v>
      </c>
      <c r="C5" s="163"/>
      <c r="D5" s="163"/>
      <c r="E5" s="163"/>
      <c r="F5" s="163"/>
      <c r="G5" s="94" t="s">
        <v>75</v>
      </c>
      <c r="H5" s="94"/>
      <c r="I5" s="130" t="s">
        <v>152</v>
      </c>
      <c r="J5" s="132"/>
      <c r="K5" s="23" t="str">
        <f>CONCATENATE("(",LEN(I5),")")</f>
        <v>(133)</v>
      </c>
      <c r="L5" s="95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55">
        <v>10</v>
      </c>
      <c r="U5" s="44"/>
      <c r="V5" s="44">
        <f>IF(OR(AND(G5="", H5&lt;&gt;"", I5&lt;&gt;"", C9="", F9=""), AND(G5&lt;&gt;"", H5="", C9&lt;&gt;"", F9&lt;&gt;"")), 0, 1)</f>
        <v>0</v>
      </c>
      <c r="W5" s="44"/>
    </row>
    <row r="6" spans="1:23" x14ac:dyDescent="0.2">
      <c r="L6" s="97"/>
      <c r="U6" s="44"/>
      <c r="W6" s="44"/>
    </row>
    <row r="7" spans="1:23" ht="39.950000000000003" customHeight="1" x14ac:dyDescent="0.2">
      <c r="B7" s="174" t="s">
        <v>52</v>
      </c>
      <c r="C7" s="174"/>
      <c r="D7" s="174"/>
      <c r="E7" s="174"/>
      <c r="F7" s="174"/>
      <c r="G7" s="174"/>
      <c r="H7" s="174"/>
      <c r="I7" s="174"/>
      <c r="J7" s="174"/>
      <c r="L7" s="96"/>
      <c r="U7" s="44"/>
      <c r="W7" s="44"/>
    </row>
    <row r="8" spans="1:23" x14ac:dyDescent="0.2">
      <c r="C8" s="157" t="s">
        <v>25</v>
      </c>
      <c r="D8" s="158"/>
      <c r="E8" s="159"/>
      <c r="F8" s="149" t="s">
        <v>26</v>
      </c>
      <c r="G8" s="149"/>
      <c r="H8" s="149"/>
      <c r="I8" s="149"/>
      <c r="J8" s="149"/>
      <c r="L8" s="98" t="str">
        <f>IF(OR(LEN(TRIM(C9))=0,LEN(TRIM(F9))=0),IF(AND(H5="",C9="",F9=""),IF(OR(AND(G5="",H5=""),G5&lt;&gt;""),CONCATENATE("Longitud maxima de ",Explicacion_LongMaximo," caracteres en cada columna.")),""),"")</f>
        <v/>
      </c>
      <c r="U8" s="44"/>
      <c r="W8" s="44"/>
    </row>
    <row r="9" spans="1:23" s="69" customFormat="1" ht="21" customHeight="1" x14ac:dyDescent="0.25">
      <c r="C9" s="178" t="s">
        <v>157</v>
      </c>
      <c r="D9" s="126"/>
      <c r="E9" s="127"/>
      <c r="F9" s="179" t="s">
        <v>150</v>
      </c>
      <c r="G9" s="179"/>
      <c r="H9" s="179"/>
      <c r="I9" s="179"/>
      <c r="J9" s="179"/>
      <c r="L9" s="101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70">
        <v>43</v>
      </c>
      <c r="T9" s="71"/>
      <c r="U9" s="72"/>
      <c r="V9" s="72"/>
      <c r="W9" s="72"/>
    </row>
    <row r="10" spans="1:23" ht="39.950000000000003" customHeight="1" x14ac:dyDescent="0.2">
      <c r="B10" s="174" t="s">
        <v>53</v>
      </c>
      <c r="C10" s="174"/>
      <c r="D10" s="174"/>
      <c r="E10" s="174"/>
      <c r="F10" s="174"/>
      <c r="G10" s="174"/>
      <c r="H10" s="174"/>
      <c r="I10" s="174"/>
      <c r="J10" s="174"/>
      <c r="L10" s="96"/>
      <c r="U10" s="44"/>
      <c r="W10" s="44"/>
    </row>
    <row r="11" spans="1:23" ht="21" customHeight="1" x14ac:dyDescent="0.2">
      <c r="C11" s="61" t="s">
        <v>6</v>
      </c>
      <c r="D11" s="102" t="s">
        <v>75</v>
      </c>
      <c r="E11" s="58"/>
      <c r="F11" s="58"/>
      <c r="G11" s="58"/>
      <c r="H11" s="58" t="s">
        <v>7</v>
      </c>
      <c r="I11" s="102"/>
      <c r="L11" s="95" t="str">
        <f>IF(COUNTA(D11,I11)&gt;1,"(*) Marcar solo un valor: Si o No",IF(COUNTA(D11,I11)=0,"(Si/No) Marcar con 'X' unas de las dos alternativas. ",""))</f>
        <v/>
      </c>
      <c r="S11" s="55">
        <v>44</v>
      </c>
      <c r="U11" s="44"/>
      <c r="W11" s="44">
        <f>IF(OR(AND(I11&lt;&gt;"", C14="", F14=""), AND(D11&lt;&gt;"", C14&lt;&gt;"", F14&lt;&gt;"", I11="")), 0, 1)</f>
        <v>0</v>
      </c>
    </row>
    <row r="12" spans="1:23" ht="39.950000000000003" customHeight="1" x14ac:dyDescent="0.2">
      <c r="C12" s="186" t="s">
        <v>35</v>
      </c>
      <c r="D12" s="177"/>
      <c r="E12" s="177"/>
      <c r="F12" s="177"/>
      <c r="G12" s="177"/>
      <c r="H12" s="177"/>
      <c r="I12" s="177"/>
      <c r="J12" s="177"/>
      <c r="L12" s="96"/>
      <c r="U12" s="44"/>
      <c r="W12" s="44"/>
    </row>
    <row r="13" spans="1:23" x14ac:dyDescent="0.2">
      <c r="C13" s="157" t="s">
        <v>36</v>
      </c>
      <c r="D13" s="158"/>
      <c r="E13" s="159"/>
      <c r="F13" s="149" t="s">
        <v>37</v>
      </c>
      <c r="G13" s="149"/>
      <c r="H13" s="149"/>
      <c r="I13" s="149"/>
      <c r="J13" s="149"/>
      <c r="L13" s="98" t="str">
        <f>IF(OR(LEN(TRIM(C14))=0,LEN(TRIM(F14))=0),IF(AND(I11="",C14="",F14=""),IF(OR(AND(D11="",I11=""),D11&lt;&gt;""),CONCATENATE("Longitud maxima de ",Explicacion_LongMaximo," caracteres en cada columna.")),""),"")</f>
        <v/>
      </c>
      <c r="U13" s="44"/>
      <c r="W13" s="44"/>
    </row>
    <row r="14" spans="1:23" ht="21" customHeight="1" x14ac:dyDescent="0.2">
      <c r="C14" s="178" t="s">
        <v>145</v>
      </c>
      <c r="D14" s="126"/>
      <c r="E14" s="127"/>
      <c r="F14" s="178" t="s">
        <v>146</v>
      </c>
      <c r="G14" s="126"/>
      <c r="H14" s="126"/>
      <c r="I14" s="126"/>
      <c r="J14" s="127"/>
      <c r="L14" s="99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55">
        <v>45</v>
      </c>
      <c r="U14" s="44"/>
      <c r="W14" s="44">
        <f>IF(AND(D11&lt;&gt;"",OR(TRIM(C14)="",TRIM(F14)="")),1,0)</f>
        <v>0</v>
      </c>
    </row>
    <row r="15" spans="1:23" ht="39.950000000000003" customHeight="1" x14ac:dyDescent="0.2">
      <c r="B15" s="174" t="s">
        <v>54</v>
      </c>
      <c r="C15" s="174"/>
      <c r="D15" s="174"/>
      <c r="E15" s="174"/>
      <c r="F15" s="174"/>
      <c r="G15" s="174"/>
      <c r="H15" s="174"/>
      <c r="I15" s="174"/>
      <c r="J15" s="174"/>
      <c r="K15" s="75"/>
      <c r="L15" s="96"/>
      <c r="U15" s="44"/>
      <c r="W15" s="44"/>
    </row>
    <row r="16" spans="1:23" ht="21" customHeight="1" x14ac:dyDescent="0.2">
      <c r="C16" s="61" t="s">
        <v>6</v>
      </c>
      <c r="D16" s="103" t="s">
        <v>75</v>
      </c>
      <c r="E16" s="58"/>
      <c r="F16" s="58"/>
      <c r="G16" s="58"/>
      <c r="H16" s="58" t="s">
        <v>7</v>
      </c>
      <c r="I16" s="103"/>
      <c r="K16" s="75"/>
      <c r="L16" s="95" t="str">
        <f>IF(COUNTA(D16,I16)&gt;1,"(*) Marcar solo un valor: Si o No",IF(COUNTA(D16,I16)=0,"(Si/No) Marcar con 'X' unas de las dos alternativas. ",""))</f>
        <v/>
      </c>
      <c r="S16" s="55">
        <v>46</v>
      </c>
      <c r="U16" s="44"/>
      <c r="W16" s="44">
        <f>IF(OR(AND(D16="", I16=""), AND(D16&lt;&gt;"", I16&lt;&gt;"")), 1, 0)</f>
        <v>0</v>
      </c>
    </row>
    <row r="17" spans="2:23" x14ac:dyDescent="0.2">
      <c r="L17" s="97"/>
      <c r="U17" s="44"/>
      <c r="W17" s="44"/>
    </row>
    <row r="18" spans="2:23" ht="39.950000000000003" customHeight="1" x14ac:dyDescent="0.2">
      <c r="B18" s="174" t="s">
        <v>72</v>
      </c>
      <c r="C18" s="174"/>
      <c r="D18" s="174"/>
      <c r="E18" s="174"/>
      <c r="F18" s="174"/>
      <c r="G18" s="174"/>
      <c r="H18" s="174"/>
      <c r="I18" s="174"/>
      <c r="J18" s="174"/>
      <c r="K18" s="75"/>
      <c r="L18" s="96"/>
      <c r="U18" s="44"/>
      <c r="W18" s="44"/>
    </row>
    <row r="19" spans="2:23" ht="21" customHeight="1" x14ac:dyDescent="0.2">
      <c r="C19" s="61" t="s">
        <v>6</v>
      </c>
      <c r="D19" s="103"/>
      <c r="E19" s="58"/>
      <c r="F19" s="58"/>
      <c r="G19" s="58"/>
      <c r="H19" s="58" t="s">
        <v>7</v>
      </c>
      <c r="I19" s="103" t="s">
        <v>75</v>
      </c>
      <c r="K19" s="75"/>
      <c r="L19" s="95" t="str">
        <f>IF(COUNTA(D19,I19)&gt;1,"(*) Marcar solo un valor: Si o No",IF(COUNTA(D19,I19)=0,"(Si/No) Marcar con 'X' unas de las dos alternativas. ",""))</f>
        <v/>
      </c>
      <c r="S19" s="55">
        <v>47</v>
      </c>
      <c r="U19" s="44"/>
      <c r="W19" s="44">
        <f>IF(OR(AND(D19="", I19=""), AND(D19&lt;&gt;"", I19&lt;&gt;"")), 1, 0)</f>
        <v>0</v>
      </c>
    </row>
    <row r="20" spans="2:23" x14ac:dyDescent="0.2">
      <c r="U20" s="44"/>
      <c r="W20" s="44"/>
    </row>
    <row r="21" spans="2:23" x14ac:dyDescent="0.2">
      <c r="U21" s="44"/>
      <c r="W21" s="44"/>
    </row>
  </sheetData>
  <sheetProtection password="C71F" sheet="1" objects="1" scenarios="1"/>
  <mergeCells count="17">
    <mergeCell ref="I4:J4"/>
    <mergeCell ref="B5:F5"/>
    <mergeCell ref="I5:J5"/>
    <mergeCell ref="B7:J7"/>
    <mergeCell ref="C8:E8"/>
    <mergeCell ref="F8:J8"/>
    <mergeCell ref="B4:F4"/>
    <mergeCell ref="B18:J18"/>
    <mergeCell ref="C9:E9"/>
    <mergeCell ref="F9:J9"/>
    <mergeCell ref="B10:J10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6 D11 I19 D19 I16 I11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4"/>
  <sheetViews>
    <sheetView showGridLines="0" zoomScaleNormal="100" workbookViewId="0">
      <selection activeCell="L14" sqref="L14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20.28515625" style="7" customWidth="1"/>
    <col min="4" max="4" width="6" style="7" customWidth="1"/>
    <col min="5" max="5" width="12.140625" style="7" customWidth="1"/>
    <col min="6" max="6" width="13" style="7" customWidth="1"/>
    <col min="7" max="8" width="5" style="7" customWidth="1"/>
    <col min="9" max="9" width="6.140625" style="7" customWidth="1"/>
    <col min="10" max="10" width="14.42578125" style="7" customWidth="1"/>
    <col min="11" max="11" width="7.7109375" style="7" customWidth="1"/>
    <col min="12" max="12" width="49.140625" style="7" customWidth="1"/>
    <col min="13" max="13" width="4" style="7" customWidth="1"/>
    <col min="14" max="14" width="4.42578125" style="7" customWidth="1"/>
    <col min="15" max="15" width="4.140625" style="7" customWidth="1"/>
    <col min="16" max="16" width="3.42578125" style="7" customWidth="1"/>
    <col min="17" max="17" width="4" style="7" customWidth="1"/>
    <col min="18" max="18" width="3.7109375" style="7" customWidth="1"/>
    <col min="19" max="19" width="3.5703125" style="54" customWidth="1"/>
    <col min="20" max="20" width="3.85546875" style="7" customWidth="1"/>
    <col min="21" max="21" width="4.28515625" style="54" customWidth="1"/>
    <col min="22" max="22" width="3.140625" style="44" customWidth="1"/>
    <col min="23" max="23" width="4.140625" style="56" customWidth="1"/>
    <col min="24" max="16384" width="11.42578125" style="7"/>
  </cols>
  <sheetData>
    <row r="1" spans="1:24" ht="15" customHeight="1" x14ac:dyDescent="0.2">
      <c r="U1" s="44">
        <v>0</v>
      </c>
      <c r="W1" s="44"/>
    </row>
    <row r="2" spans="1:24" s="44" customFormat="1" ht="3" customHeight="1" x14ac:dyDescent="0.2">
      <c r="A2" s="44" t="s">
        <v>87</v>
      </c>
      <c r="B2" s="44" t="s">
        <v>87</v>
      </c>
      <c r="C2" s="44" t="s">
        <v>87</v>
      </c>
      <c r="D2" s="44" t="s">
        <v>87</v>
      </c>
      <c r="E2" s="44" t="s">
        <v>87</v>
      </c>
      <c r="F2" s="44" t="s">
        <v>87</v>
      </c>
      <c r="G2" s="44" t="s">
        <v>87</v>
      </c>
      <c r="H2" s="44" t="s">
        <v>87</v>
      </c>
      <c r="I2" s="44" t="s">
        <v>87</v>
      </c>
      <c r="J2" s="44" t="s">
        <v>87</v>
      </c>
      <c r="K2" s="44" t="s">
        <v>87</v>
      </c>
      <c r="L2" s="44" t="s">
        <v>87</v>
      </c>
      <c r="M2" s="44" t="s">
        <v>87</v>
      </c>
      <c r="N2" s="44" t="s">
        <v>87</v>
      </c>
      <c r="O2" s="44" t="s">
        <v>87</v>
      </c>
      <c r="P2" s="44" t="s">
        <v>87</v>
      </c>
      <c r="Q2" s="44" t="s">
        <v>87</v>
      </c>
      <c r="R2" s="44" t="s">
        <v>87</v>
      </c>
      <c r="S2" s="54"/>
    </row>
    <row r="3" spans="1:24" ht="15" customHeight="1" x14ac:dyDescent="0.2">
      <c r="L3" s="92" t="s">
        <v>67</v>
      </c>
      <c r="U3" s="44">
        <f>SUM(V:V)</f>
        <v>0</v>
      </c>
      <c r="W3" s="44"/>
    </row>
    <row r="4" spans="1:24" ht="15" customHeight="1" x14ac:dyDescent="0.25">
      <c r="B4" s="93" t="s">
        <v>55</v>
      </c>
      <c r="C4" s="93"/>
      <c r="D4" s="93"/>
      <c r="E4" s="93"/>
      <c r="F4" s="8"/>
      <c r="G4" s="73" t="s">
        <v>6</v>
      </c>
      <c r="H4" s="73" t="s">
        <v>7</v>
      </c>
      <c r="I4" s="157" t="s">
        <v>8</v>
      </c>
      <c r="J4" s="159"/>
      <c r="K4" s="24" t="s">
        <v>71</v>
      </c>
      <c r="L4" s="24"/>
      <c r="U4" s="44"/>
      <c r="W4" s="44"/>
    </row>
    <row r="5" spans="1:24" ht="45" customHeight="1" x14ac:dyDescent="0.2">
      <c r="B5" s="163" t="s">
        <v>56</v>
      </c>
      <c r="C5" s="163"/>
      <c r="D5" s="163"/>
      <c r="E5" s="163"/>
      <c r="F5" s="163"/>
      <c r="G5" s="94" t="s">
        <v>75</v>
      </c>
      <c r="H5" s="94"/>
      <c r="I5" s="130" t="s">
        <v>156</v>
      </c>
      <c r="J5" s="132"/>
      <c r="K5" s="23" t="str">
        <f>CONCATENATE("(",LEN(I5),")")</f>
        <v>(568)</v>
      </c>
      <c r="L5" s="95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54">
        <v>11</v>
      </c>
      <c r="U5" s="44"/>
      <c r="V5" s="44">
        <f>IF(OR(AND(G5="", H5&lt;&gt;"", I5&lt;&gt;"", C9="", F9=""), AND(G5&lt;&gt;"", H5="", C9&lt;&gt;"", F9&lt;&gt;"")), 0, 1)</f>
        <v>0</v>
      </c>
      <c r="W5" s="44"/>
      <c r="X5" s="44"/>
    </row>
    <row r="6" spans="1:24" x14ac:dyDescent="0.2">
      <c r="L6" s="97"/>
      <c r="U6" s="44"/>
      <c r="W6" s="44"/>
      <c r="X6" s="44"/>
    </row>
    <row r="7" spans="1:24" ht="44.25" customHeight="1" x14ac:dyDescent="0.2">
      <c r="B7" s="174" t="s">
        <v>57</v>
      </c>
      <c r="C7" s="174"/>
      <c r="D7" s="174"/>
      <c r="E7" s="174"/>
      <c r="F7" s="174"/>
      <c r="G7" s="174"/>
      <c r="H7" s="174"/>
      <c r="I7" s="174"/>
      <c r="J7" s="174"/>
      <c r="L7" s="96"/>
      <c r="U7" s="44"/>
      <c r="W7" s="44"/>
      <c r="X7" s="44"/>
    </row>
    <row r="8" spans="1:24" ht="15" customHeight="1" x14ac:dyDescent="0.2">
      <c r="C8" s="157" t="s">
        <v>25</v>
      </c>
      <c r="D8" s="158"/>
      <c r="E8" s="159"/>
      <c r="F8" s="149" t="s">
        <v>26</v>
      </c>
      <c r="G8" s="149"/>
      <c r="H8" s="149"/>
      <c r="I8" s="149"/>
      <c r="J8" s="149"/>
      <c r="L8" s="98" t="str">
        <f>IF(OR(LEN(TRIM(C9))=0,LEN(TRIM(F9))=0),IF(AND(H5="",C9="",F9=""),IF(OR(AND(G5="",H5=""),G5&lt;&gt;""),CONCATENATE("Longitud maxima de ",Explicacion_LongMaximo," caracteres en cada columna.")),""),"")</f>
        <v/>
      </c>
      <c r="U8" s="44"/>
      <c r="W8" s="44"/>
    </row>
    <row r="9" spans="1:24" ht="21" customHeight="1" x14ac:dyDescent="0.2">
      <c r="C9" s="178" t="s">
        <v>158</v>
      </c>
      <c r="D9" s="126"/>
      <c r="E9" s="127"/>
      <c r="F9" s="179" t="s">
        <v>159</v>
      </c>
      <c r="G9" s="179"/>
      <c r="H9" s="179"/>
      <c r="I9" s="179"/>
      <c r="J9" s="179"/>
      <c r="L9" s="99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54">
        <v>48</v>
      </c>
      <c r="U9" s="44"/>
      <c r="W9" s="44"/>
    </row>
    <row r="10" spans="1:24" ht="39.950000000000003" customHeight="1" x14ac:dyDescent="0.2">
      <c r="B10" s="174" t="s">
        <v>58</v>
      </c>
      <c r="C10" s="174"/>
      <c r="D10" s="174"/>
      <c r="E10" s="174"/>
      <c r="F10" s="174"/>
      <c r="G10" s="174"/>
      <c r="H10" s="174"/>
      <c r="I10" s="174"/>
      <c r="J10" s="174"/>
      <c r="L10" s="96"/>
      <c r="U10" s="44"/>
      <c r="W10" s="44"/>
    </row>
    <row r="11" spans="1:24" s="58" customFormat="1" ht="21" customHeight="1" x14ac:dyDescent="0.25">
      <c r="C11" s="61" t="s">
        <v>6</v>
      </c>
      <c r="D11" s="94" t="s">
        <v>75</v>
      </c>
      <c r="H11" s="58" t="s">
        <v>7</v>
      </c>
      <c r="I11" s="94"/>
      <c r="L11" s="95" t="str">
        <f>IF(COUNTA(D11,I11)&gt;1,"(*) Marcar solo un valor: Si o No",IF(COUNTA(D11,I11)=0,"(Si/No) Marcar con 'X' unas de las dos alternativas. ",""))</f>
        <v/>
      </c>
      <c r="S11" s="67">
        <v>49</v>
      </c>
      <c r="U11" s="68"/>
      <c r="V11" s="68"/>
      <c r="W11" s="68">
        <f>IF(OR(AND(I11&lt;&gt;"", C14="", F14=""), AND(D11&lt;&gt;"", C14&lt;&gt;"", F14&lt;&gt;"", I11="")), 0, 1)</f>
        <v>0</v>
      </c>
    </row>
    <row r="12" spans="1:24" x14ac:dyDescent="0.2">
      <c r="C12" s="186"/>
      <c r="D12" s="177"/>
      <c r="E12" s="177"/>
      <c r="F12" s="177"/>
      <c r="G12" s="177"/>
      <c r="H12" s="177"/>
      <c r="I12" s="177"/>
      <c r="J12" s="177"/>
      <c r="L12" s="96"/>
      <c r="U12" s="44"/>
      <c r="W12" s="44"/>
    </row>
    <row r="13" spans="1:24" ht="15" customHeight="1" x14ac:dyDescent="0.2">
      <c r="C13" s="157" t="s">
        <v>36</v>
      </c>
      <c r="D13" s="158"/>
      <c r="E13" s="159"/>
      <c r="F13" s="149" t="s">
        <v>37</v>
      </c>
      <c r="G13" s="149"/>
      <c r="H13" s="149"/>
      <c r="I13" s="149"/>
      <c r="J13" s="149"/>
      <c r="L13" s="98" t="str">
        <f>IF(OR(LEN(TRIM(C14))=0,LEN(TRIM(F14))=0),IF(AND(I11="",C14="",F14=""),IF(OR(AND(D11="",I11=""),D11&lt;&gt;""),CONCATENATE("Longitud maxima de ",Explicacion_LongMaximo," caracteres en cada columna.")),""),"")</f>
        <v/>
      </c>
      <c r="U13" s="44"/>
      <c r="W13" s="44"/>
    </row>
    <row r="14" spans="1:24" s="58" customFormat="1" ht="21" customHeight="1" x14ac:dyDescent="0.25">
      <c r="C14" s="179" t="s">
        <v>147</v>
      </c>
      <c r="D14" s="179"/>
      <c r="E14" s="179"/>
      <c r="F14" s="179" t="s">
        <v>148</v>
      </c>
      <c r="G14" s="179"/>
      <c r="H14" s="179"/>
      <c r="I14" s="179"/>
      <c r="J14" s="179"/>
      <c r="L14" s="95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67">
        <v>50</v>
      </c>
      <c r="U14" s="68"/>
      <c r="V14" s="68"/>
      <c r="W14" s="68">
        <f>IF(AND(D11&lt;&gt;"",OR(TRIM(C14)="",TRIM(F14)="")),1,0)</f>
        <v>0</v>
      </c>
    </row>
    <row r="15" spans="1:24" ht="39.950000000000003" customHeight="1" x14ac:dyDescent="0.2">
      <c r="B15" s="174" t="s">
        <v>59</v>
      </c>
      <c r="C15" s="174"/>
      <c r="D15" s="174"/>
      <c r="E15" s="174"/>
      <c r="F15" s="174"/>
      <c r="G15" s="174"/>
      <c r="H15" s="174"/>
      <c r="I15" s="174"/>
      <c r="J15" s="174"/>
      <c r="K15" s="75"/>
      <c r="L15" s="96"/>
      <c r="U15" s="44"/>
      <c r="W15" s="44"/>
    </row>
    <row r="16" spans="1:24" ht="21" customHeight="1" x14ac:dyDescent="0.2">
      <c r="C16" s="61" t="s">
        <v>6</v>
      </c>
      <c r="D16" s="94" t="s">
        <v>75</v>
      </c>
      <c r="H16" s="58" t="s">
        <v>7</v>
      </c>
      <c r="I16" s="94"/>
      <c r="K16" s="75"/>
      <c r="L16" s="95" t="str">
        <f>IF(COUNTA(D16,I16)&gt;1,"(*) Marcar solo un valor: Si o No",IF(COUNTA(D16,I16)=0,"(Si/No) Marcar con 'X' unas de las dos alternativas. ",""))</f>
        <v/>
      </c>
      <c r="S16" s="54">
        <v>51</v>
      </c>
      <c r="U16" s="44"/>
      <c r="W16" s="44">
        <f>IF(OR(AND(D16="", I16=""), AND(D16&lt;&gt;"", I16&lt;&gt;"")), 1, 0)</f>
        <v>0</v>
      </c>
    </row>
    <row r="17" spans="2:23" x14ac:dyDescent="0.2">
      <c r="L17" s="97"/>
      <c r="U17" s="44"/>
      <c r="W17" s="44"/>
    </row>
    <row r="18" spans="2:23" ht="39.950000000000003" customHeight="1" x14ac:dyDescent="0.2">
      <c r="B18" s="174" t="s">
        <v>60</v>
      </c>
      <c r="C18" s="174"/>
      <c r="D18" s="174"/>
      <c r="E18" s="174"/>
      <c r="F18" s="174"/>
      <c r="G18" s="174"/>
      <c r="H18" s="174"/>
      <c r="I18" s="174"/>
      <c r="J18" s="174"/>
      <c r="K18" s="75"/>
      <c r="L18" s="96"/>
      <c r="U18" s="44"/>
      <c r="W18" s="44"/>
    </row>
    <row r="19" spans="2:23" ht="21" customHeight="1" x14ac:dyDescent="0.2">
      <c r="C19" s="61" t="s">
        <v>6</v>
      </c>
      <c r="D19" s="94"/>
      <c r="E19" s="58"/>
      <c r="F19" s="58"/>
      <c r="G19" s="58"/>
      <c r="H19" s="58" t="s">
        <v>7</v>
      </c>
      <c r="I19" s="119" t="s">
        <v>75</v>
      </c>
      <c r="K19" s="75"/>
      <c r="L19" s="95" t="str">
        <f>IF(COUNTA(D19,I19)&gt;1,"(*) Marcar solo un valor: Si o No",IF(COUNTA(D19,I19)=0,"(Si/No) Marcar con 'X' unas de las dos alternativas. ",""))</f>
        <v/>
      </c>
      <c r="S19" s="54">
        <v>52</v>
      </c>
      <c r="U19" s="44"/>
      <c r="W19" s="44">
        <f>IF(OR(AND(I19&lt;&gt;"", C21=""), AND(D19&lt;&gt;"", C21&lt;&gt;"", I19="")), 0, 1)</f>
        <v>0</v>
      </c>
    </row>
    <row r="20" spans="2:23" ht="39.950000000000003" customHeight="1" x14ac:dyDescent="0.2">
      <c r="C20" s="177" t="s">
        <v>61</v>
      </c>
      <c r="D20" s="177"/>
      <c r="E20" s="177"/>
      <c r="F20" s="177"/>
      <c r="G20" s="177"/>
      <c r="H20" s="177"/>
      <c r="I20" s="177"/>
      <c r="J20" s="177"/>
      <c r="K20" s="75"/>
      <c r="L20" s="96"/>
      <c r="U20" s="44"/>
      <c r="W20" s="44"/>
    </row>
    <row r="21" spans="2:23" ht="39.950000000000003" customHeight="1" x14ac:dyDescent="0.2">
      <c r="C21" s="130"/>
      <c r="D21" s="131"/>
      <c r="E21" s="131"/>
      <c r="F21" s="131"/>
      <c r="G21" s="131"/>
      <c r="H21" s="131"/>
      <c r="I21" s="131"/>
      <c r="J21" s="132"/>
      <c r="K21" s="23" t="str">
        <f>CONCATENATE("(",LEN(C21),")")</f>
        <v>(0)</v>
      </c>
      <c r="L21" s="95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54">
        <v>53</v>
      </c>
      <c r="U21" s="44"/>
      <c r="W21" s="44">
        <f>IF(AND(D19&lt;&gt;"",TRIM(C21)=""),1,0)</f>
        <v>0</v>
      </c>
    </row>
    <row r="22" spans="2:23" x14ac:dyDescent="0.2">
      <c r="L22" s="97"/>
      <c r="U22" s="44"/>
      <c r="W22" s="44"/>
    </row>
    <row r="23" spans="2:23" x14ac:dyDescent="0.2">
      <c r="U23" s="44"/>
      <c r="W23" s="44"/>
    </row>
    <row r="24" spans="2:23" x14ac:dyDescent="0.2">
      <c r="U24" s="44"/>
      <c r="W24" s="44"/>
    </row>
  </sheetData>
  <sheetProtection password="C71F" sheet="1" objects="1" scenarios="1"/>
  <mergeCells count="18">
    <mergeCell ref="B10:J10"/>
    <mergeCell ref="I4:J4"/>
    <mergeCell ref="B5:F5"/>
    <mergeCell ref="I5:J5"/>
    <mergeCell ref="B7:J7"/>
    <mergeCell ref="C8:E8"/>
    <mergeCell ref="F8:J8"/>
    <mergeCell ref="C9:E9"/>
    <mergeCell ref="F9:J9"/>
    <mergeCell ref="B18:J18"/>
    <mergeCell ref="C20:J20"/>
    <mergeCell ref="C21:J21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 C21:J21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9 I16 D11 I11 D16 I19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53"/>
  <sheetViews>
    <sheetView workbookViewId="0">
      <selection activeCell="A16" sqref="A16"/>
    </sheetView>
  </sheetViews>
  <sheetFormatPr baseColWidth="10" defaultRowHeight="12.75" x14ac:dyDescent="0.2"/>
  <cols>
    <col min="1" max="1" width="9" style="51" bestFit="1" customWidth="1"/>
    <col min="2" max="2" width="10.5703125" style="51" bestFit="1" customWidth="1"/>
    <col min="3" max="11" width="5" style="51" bestFit="1" customWidth="1"/>
    <col min="12" max="14" width="6" style="51" bestFit="1" customWidth="1"/>
    <col min="15" max="15" width="1.85546875" style="51" bestFit="1" customWidth="1"/>
    <col min="16" max="16" width="5" style="51" bestFit="1" customWidth="1"/>
    <col min="17" max="17" width="3" style="51" bestFit="1" customWidth="1"/>
    <col min="18" max="18" width="4" style="51" bestFit="1" customWidth="1"/>
    <col min="19" max="19" width="2.7109375" style="51" bestFit="1" customWidth="1"/>
    <col min="20" max="20" width="3" style="51" bestFit="1" customWidth="1"/>
    <col min="21" max="24" width="2.7109375" style="51" bestFit="1" customWidth="1"/>
    <col min="25" max="27" width="3.7109375" style="51" bestFit="1" customWidth="1"/>
    <col min="28" max="28" width="1.85546875" style="51" bestFit="1" customWidth="1"/>
    <col min="29" max="29" width="8.7109375" style="51" bestFit="1" customWidth="1"/>
    <col min="30" max="30" width="10.140625" style="51" bestFit="1" customWidth="1"/>
    <col min="31" max="16384" width="11.42578125" style="51"/>
  </cols>
  <sheetData>
    <row r="1" spans="1:29" x14ac:dyDescent="0.2">
      <c r="A1" s="49" t="s">
        <v>88</v>
      </c>
      <c r="B1" s="49" t="s">
        <v>89</v>
      </c>
      <c r="C1" s="49" t="s">
        <v>90</v>
      </c>
      <c r="D1" s="49" t="s">
        <v>91</v>
      </c>
      <c r="E1" s="49" t="s">
        <v>92</v>
      </c>
      <c r="F1" s="49" t="s">
        <v>93</v>
      </c>
      <c r="G1" s="49" t="s">
        <v>94</v>
      </c>
      <c r="H1" s="49" t="s">
        <v>95</v>
      </c>
      <c r="I1" s="49" t="s">
        <v>96</v>
      </c>
      <c r="J1" s="49" t="s">
        <v>97</v>
      </c>
      <c r="K1" s="49" t="s">
        <v>98</v>
      </c>
      <c r="L1" s="49" t="s">
        <v>99</v>
      </c>
      <c r="M1" s="49" t="s">
        <v>100</v>
      </c>
      <c r="N1" s="49" t="s">
        <v>101</v>
      </c>
      <c r="O1" s="49" t="s">
        <v>102</v>
      </c>
      <c r="P1" s="49" t="s">
        <v>103</v>
      </c>
      <c r="Q1" s="49" t="s">
        <v>104</v>
      </c>
      <c r="R1" s="49" t="s">
        <v>105</v>
      </c>
      <c r="S1" s="49" t="s">
        <v>106</v>
      </c>
      <c r="T1" s="49" t="s">
        <v>107</v>
      </c>
      <c r="U1" s="49" t="s">
        <v>108</v>
      </c>
      <c r="V1" s="49" t="s">
        <v>109</v>
      </c>
      <c r="W1" s="49" t="s">
        <v>110</v>
      </c>
      <c r="X1" s="49" t="s">
        <v>111</v>
      </c>
      <c r="Y1" s="49" t="s">
        <v>112</v>
      </c>
      <c r="Z1" s="49" t="s">
        <v>113</v>
      </c>
      <c r="AA1" s="49" t="s">
        <v>114</v>
      </c>
      <c r="AB1" s="49" t="s">
        <v>115</v>
      </c>
      <c r="AC1" s="50" t="s">
        <v>116</v>
      </c>
    </row>
    <row r="2" spans="1:29" x14ac:dyDescent="0.2">
      <c r="A2" s="51" t="s">
        <v>118</v>
      </c>
      <c r="B2" s="51">
        <v>1</v>
      </c>
      <c r="C2" s="52">
        <f>LEN(Principal!B6)</f>
        <v>22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P2" s="52">
        <v>81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C2" s="51">
        <f t="shared" ref="AC2:AC53" si="0">IF(OR(C2&gt;P2,D2&gt;Q2,E2&gt;R2),1,0)</f>
        <v>0</v>
      </c>
    </row>
    <row r="3" spans="1:29" x14ac:dyDescent="0.2">
      <c r="A3" s="51" t="s">
        <v>118</v>
      </c>
      <c r="B3" s="51">
        <v>2</v>
      </c>
      <c r="C3" s="52">
        <f>LEN(Principal!D8)</f>
        <v>4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P3" s="52">
        <v>4</v>
      </c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C3" s="51">
        <f t="shared" si="0"/>
        <v>0</v>
      </c>
    </row>
    <row r="4" spans="1:29" x14ac:dyDescent="0.2">
      <c r="A4" s="51" t="s">
        <v>118</v>
      </c>
      <c r="B4" s="51">
        <v>3</v>
      </c>
      <c r="C4" s="52">
        <f>LEN(Principal!D10)</f>
        <v>22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P4" s="52">
        <v>52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C4" s="51">
        <f t="shared" si="0"/>
        <v>0</v>
      </c>
    </row>
    <row r="5" spans="1:29" x14ac:dyDescent="0.2">
      <c r="A5" s="51" t="s">
        <v>118</v>
      </c>
      <c r="B5" s="51">
        <v>4</v>
      </c>
      <c r="C5" s="52">
        <f>LEN(Principal!D12)</f>
        <v>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P5" s="52">
        <v>133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C5" s="51">
        <f t="shared" si="0"/>
        <v>0</v>
      </c>
    </row>
    <row r="6" spans="1:29" x14ac:dyDescent="0.2">
      <c r="A6" s="51" t="s">
        <v>118</v>
      </c>
      <c r="B6" s="51">
        <v>5</v>
      </c>
      <c r="C6" s="52">
        <f>LEN(Principal!C14)</f>
        <v>6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P6" s="52">
        <v>10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C6" s="51">
        <f t="shared" si="0"/>
        <v>0</v>
      </c>
    </row>
    <row r="7" spans="1:29" x14ac:dyDescent="0.2">
      <c r="A7" s="51" t="s">
        <v>117</v>
      </c>
      <c r="B7" s="51">
        <v>6</v>
      </c>
      <c r="C7" s="52"/>
      <c r="D7" s="52"/>
      <c r="E7" s="52">
        <f>LEN(A.1!I6)</f>
        <v>427</v>
      </c>
      <c r="F7" s="52"/>
      <c r="G7" s="52"/>
      <c r="H7" s="52"/>
      <c r="I7" s="52"/>
      <c r="J7" s="52"/>
      <c r="K7" s="52"/>
      <c r="L7" s="52"/>
      <c r="M7" s="52"/>
      <c r="N7" s="52"/>
      <c r="P7" s="52"/>
      <c r="Q7" s="52"/>
      <c r="R7" s="52">
        <v>91</v>
      </c>
      <c r="S7" s="52"/>
      <c r="T7" s="52"/>
      <c r="U7" s="52"/>
      <c r="V7" s="52"/>
      <c r="W7" s="52"/>
      <c r="X7" s="52"/>
      <c r="Y7" s="52"/>
      <c r="Z7" s="52"/>
      <c r="AA7" s="52"/>
      <c r="AC7" s="51">
        <f t="shared" si="0"/>
        <v>1</v>
      </c>
    </row>
    <row r="8" spans="1:29" x14ac:dyDescent="0.2">
      <c r="A8" s="51" t="s">
        <v>117</v>
      </c>
      <c r="B8" s="51">
        <v>12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C8" s="51">
        <f t="shared" si="0"/>
        <v>0</v>
      </c>
    </row>
    <row r="9" spans="1:29" x14ac:dyDescent="0.2">
      <c r="A9" s="51" t="s">
        <v>117</v>
      </c>
      <c r="B9" s="51">
        <v>13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C9" s="51">
        <f t="shared" si="0"/>
        <v>0</v>
      </c>
    </row>
    <row r="10" spans="1:29" x14ac:dyDescent="0.2">
      <c r="A10" s="51" t="s">
        <v>117</v>
      </c>
      <c r="B10" s="51">
        <v>14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C10" s="51">
        <f t="shared" si="0"/>
        <v>0</v>
      </c>
    </row>
    <row r="11" spans="1:29" x14ac:dyDescent="0.2">
      <c r="A11" s="51" t="s">
        <v>117</v>
      </c>
      <c r="B11" s="51">
        <v>15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C11" s="51">
        <f t="shared" si="0"/>
        <v>0</v>
      </c>
    </row>
    <row r="12" spans="1:29" x14ac:dyDescent="0.2">
      <c r="A12" s="51" t="s">
        <v>117</v>
      </c>
      <c r="B12" s="51">
        <v>16</v>
      </c>
      <c r="C12" s="52">
        <f>LEN(A.1!D26)</f>
        <v>69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P12" s="52">
        <v>130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C12" s="51">
        <f t="shared" si="0"/>
        <v>0</v>
      </c>
    </row>
    <row r="13" spans="1:29" x14ac:dyDescent="0.2">
      <c r="A13" s="51" t="s">
        <v>117</v>
      </c>
      <c r="B13" s="51">
        <v>17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C13" s="51">
        <f t="shared" si="0"/>
        <v>0</v>
      </c>
    </row>
    <row r="14" spans="1:29" x14ac:dyDescent="0.2">
      <c r="A14" s="51" t="s">
        <v>117</v>
      </c>
      <c r="B14" s="51">
        <v>18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C14" s="51">
        <f t="shared" si="0"/>
        <v>0</v>
      </c>
    </row>
    <row r="15" spans="1:29" x14ac:dyDescent="0.2">
      <c r="A15" s="51" t="s">
        <v>117</v>
      </c>
      <c r="B15" s="51">
        <v>19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C15" s="51">
        <f t="shared" si="0"/>
        <v>0</v>
      </c>
    </row>
    <row r="16" spans="1:29" x14ac:dyDescent="0.2">
      <c r="A16" s="51" t="s">
        <v>117</v>
      </c>
      <c r="B16" s="51">
        <v>20</v>
      </c>
      <c r="C16" s="52">
        <f>LEN(A.1!D32)</f>
        <v>36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P16" s="52">
        <v>17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C16" s="51">
        <f t="shared" si="0"/>
        <v>1</v>
      </c>
    </row>
    <row r="17" spans="1:29" x14ac:dyDescent="0.2">
      <c r="A17" s="51" t="s">
        <v>119</v>
      </c>
      <c r="B17" s="51">
        <v>7</v>
      </c>
      <c r="C17" s="52"/>
      <c r="D17" s="52"/>
      <c r="E17" s="52">
        <f>LEN(A.2!I5)</f>
        <v>133</v>
      </c>
      <c r="F17" s="52"/>
      <c r="G17" s="52"/>
      <c r="H17" s="52"/>
      <c r="I17" s="52"/>
      <c r="J17" s="52"/>
      <c r="K17" s="52"/>
      <c r="L17" s="52"/>
      <c r="M17" s="52"/>
      <c r="N17" s="52"/>
      <c r="P17" s="52"/>
      <c r="Q17" s="52"/>
      <c r="R17" s="52">
        <v>91</v>
      </c>
      <c r="S17" s="52"/>
      <c r="T17" s="52"/>
      <c r="U17" s="52"/>
      <c r="V17" s="52"/>
      <c r="W17" s="52"/>
      <c r="X17" s="52"/>
      <c r="Y17" s="52"/>
      <c r="Z17" s="52"/>
      <c r="AA17" s="52"/>
      <c r="AC17" s="51">
        <f t="shared" si="0"/>
        <v>1</v>
      </c>
    </row>
    <row r="18" spans="1:29" x14ac:dyDescent="0.2">
      <c r="A18" s="51" t="s">
        <v>119</v>
      </c>
      <c r="B18" s="51">
        <v>21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C18" s="51">
        <f t="shared" si="0"/>
        <v>0</v>
      </c>
    </row>
    <row r="19" spans="1:29" x14ac:dyDescent="0.2">
      <c r="A19" s="51" t="s">
        <v>119</v>
      </c>
      <c r="B19" s="51">
        <v>22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C19" s="51">
        <f t="shared" si="0"/>
        <v>0</v>
      </c>
    </row>
    <row r="20" spans="1:29" x14ac:dyDescent="0.2">
      <c r="A20" s="51" t="s">
        <v>119</v>
      </c>
      <c r="B20" s="51">
        <v>23</v>
      </c>
      <c r="C20" s="52">
        <f>LEN(A.2!C13)</f>
        <v>0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P20" s="52">
        <v>221</v>
      </c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C20" s="51">
        <f t="shared" si="0"/>
        <v>0</v>
      </c>
    </row>
    <row r="21" spans="1:29" x14ac:dyDescent="0.2">
      <c r="A21" s="51" t="s">
        <v>119</v>
      </c>
      <c r="B21" s="51">
        <v>24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C21" s="51">
        <f t="shared" si="0"/>
        <v>0</v>
      </c>
    </row>
    <row r="22" spans="1:29" x14ac:dyDescent="0.2">
      <c r="A22" s="51" t="s">
        <v>119</v>
      </c>
      <c r="B22" s="51">
        <v>25</v>
      </c>
      <c r="C22" s="52">
        <f>LEN(A.2!C17)</f>
        <v>184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P22" s="52">
        <v>221</v>
      </c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C22" s="51">
        <f t="shared" si="0"/>
        <v>0</v>
      </c>
    </row>
    <row r="23" spans="1:29" x14ac:dyDescent="0.2">
      <c r="A23" s="51" t="s">
        <v>119</v>
      </c>
      <c r="B23" s="51">
        <v>26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1">
        <f t="shared" si="0"/>
        <v>0</v>
      </c>
    </row>
    <row r="24" spans="1:29" x14ac:dyDescent="0.2">
      <c r="A24" s="51" t="s">
        <v>119</v>
      </c>
      <c r="B24" s="51">
        <v>27</v>
      </c>
      <c r="C24" s="52">
        <f>LEN(A.2!C21)</f>
        <v>195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P24" s="52">
        <v>221</v>
      </c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C24" s="51">
        <f t="shared" si="0"/>
        <v>0</v>
      </c>
    </row>
    <row r="25" spans="1:29" x14ac:dyDescent="0.2">
      <c r="A25" s="51" t="s">
        <v>119</v>
      </c>
      <c r="B25" s="51">
        <v>28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C25" s="51">
        <f t="shared" si="0"/>
        <v>0</v>
      </c>
    </row>
    <row r="26" spans="1:29" x14ac:dyDescent="0.2">
      <c r="A26" s="51" t="s">
        <v>119</v>
      </c>
      <c r="B26" s="51">
        <v>29</v>
      </c>
      <c r="C26" s="52">
        <f>LEN(A.2!C25)</f>
        <v>456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P26" s="52">
        <v>221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C26" s="51">
        <f t="shared" si="0"/>
        <v>1</v>
      </c>
    </row>
    <row r="27" spans="1:29" x14ac:dyDescent="0.2">
      <c r="A27" s="51" t="s">
        <v>120</v>
      </c>
      <c r="B27" s="51">
        <v>8</v>
      </c>
      <c r="C27" s="52"/>
      <c r="D27" s="52"/>
      <c r="E27" s="52">
        <f>LEN(A.3!I5)</f>
        <v>365</v>
      </c>
      <c r="F27" s="52"/>
      <c r="G27" s="52"/>
      <c r="H27" s="52"/>
      <c r="I27" s="52"/>
      <c r="J27" s="52"/>
      <c r="K27" s="52"/>
      <c r="L27" s="52"/>
      <c r="M27" s="52"/>
      <c r="N27" s="52"/>
      <c r="P27" s="52"/>
      <c r="Q27" s="52"/>
      <c r="R27" s="52">
        <v>75</v>
      </c>
      <c r="S27" s="52"/>
      <c r="T27" s="52"/>
      <c r="U27" s="52"/>
      <c r="V27" s="52"/>
      <c r="W27" s="52"/>
      <c r="X27" s="52"/>
      <c r="Y27" s="52"/>
      <c r="Z27" s="52"/>
      <c r="AA27" s="52"/>
      <c r="AC27" s="51">
        <f t="shared" si="0"/>
        <v>1</v>
      </c>
    </row>
    <row r="28" spans="1:29" x14ac:dyDescent="0.2">
      <c r="A28" s="51" t="s">
        <v>120</v>
      </c>
      <c r="B28" s="51">
        <v>30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C28" s="51">
        <f t="shared" si="0"/>
        <v>0</v>
      </c>
    </row>
    <row r="29" spans="1:29" x14ac:dyDescent="0.2">
      <c r="A29" s="51" t="s">
        <v>120</v>
      </c>
      <c r="B29" s="51">
        <v>31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C29" s="51">
        <f t="shared" si="0"/>
        <v>0</v>
      </c>
    </row>
    <row r="30" spans="1:29" x14ac:dyDescent="0.2">
      <c r="A30" s="51" t="s">
        <v>120</v>
      </c>
      <c r="B30" s="51">
        <v>32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C30" s="51">
        <f t="shared" si="0"/>
        <v>0</v>
      </c>
    </row>
    <row r="31" spans="1:29" x14ac:dyDescent="0.2">
      <c r="A31" s="51" t="s">
        <v>120</v>
      </c>
      <c r="B31" s="51">
        <v>33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C31" s="51">
        <f t="shared" si="0"/>
        <v>0</v>
      </c>
    </row>
    <row r="32" spans="1:29" x14ac:dyDescent="0.2">
      <c r="A32" s="51" t="s">
        <v>120</v>
      </c>
      <c r="B32" s="51">
        <v>34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C32" s="51">
        <f t="shared" si="0"/>
        <v>0</v>
      </c>
    </row>
    <row r="33" spans="1:29" x14ac:dyDescent="0.2">
      <c r="A33" s="51" t="s">
        <v>120</v>
      </c>
      <c r="B33" s="51">
        <v>35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C33" s="51">
        <f t="shared" si="0"/>
        <v>0</v>
      </c>
    </row>
    <row r="34" spans="1:29" x14ac:dyDescent="0.2">
      <c r="A34" s="51" t="s">
        <v>120</v>
      </c>
      <c r="B34" s="51">
        <v>36</v>
      </c>
      <c r="C34" s="52">
        <f>LEN(A.3!C25)</f>
        <v>110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P34" s="52">
        <v>191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C34" s="51">
        <f t="shared" si="0"/>
        <v>0</v>
      </c>
    </row>
    <row r="35" spans="1:29" x14ac:dyDescent="0.2">
      <c r="A35" s="51" t="s">
        <v>121</v>
      </c>
      <c r="B35" s="51">
        <v>9</v>
      </c>
      <c r="C35" s="52"/>
      <c r="D35" s="52"/>
      <c r="E35" s="52">
        <f>LEN(A.4!I5)</f>
        <v>277</v>
      </c>
      <c r="F35" s="52"/>
      <c r="G35" s="52"/>
      <c r="H35" s="52"/>
      <c r="I35" s="52"/>
      <c r="J35" s="52"/>
      <c r="K35" s="52"/>
      <c r="L35" s="52"/>
      <c r="M35" s="52"/>
      <c r="N35" s="52"/>
      <c r="P35" s="52"/>
      <c r="Q35" s="52"/>
      <c r="R35" s="52">
        <v>78</v>
      </c>
      <c r="S35" s="52"/>
      <c r="T35" s="52"/>
      <c r="U35" s="52"/>
      <c r="V35" s="52"/>
      <c r="W35" s="52"/>
      <c r="X35" s="52"/>
      <c r="Y35" s="52"/>
      <c r="Z35" s="52"/>
      <c r="AA35" s="52"/>
      <c r="AC35" s="51">
        <f t="shared" si="0"/>
        <v>1</v>
      </c>
    </row>
    <row r="36" spans="1:29" x14ac:dyDescent="0.2">
      <c r="A36" s="51" t="s">
        <v>121</v>
      </c>
      <c r="B36" s="51">
        <v>37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C36" s="51">
        <f t="shared" si="0"/>
        <v>0</v>
      </c>
    </row>
    <row r="37" spans="1:29" x14ac:dyDescent="0.2">
      <c r="A37" s="51" t="s">
        <v>121</v>
      </c>
      <c r="B37" s="51">
        <v>38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C37" s="51">
        <f t="shared" si="0"/>
        <v>0</v>
      </c>
    </row>
    <row r="38" spans="1:29" x14ac:dyDescent="0.2">
      <c r="A38" s="51" t="s">
        <v>121</v>
      </c>
      <c r="B38" s="51">
        <v>39</v>
      </c>
      <c r="C38" s="52">
        <f>LEN(A.4!C13)</f>
        <v>0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P38" s="52">
        <v>191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C38" s="51">
        <f t="shared" si="0"/>
        <v>0</v>
      </c>
    </row>
    <row r="39" spans="1:29" x14ac:dyDescent="0.2">
      <c r="A39" s="51" t="s">
        <v>121</v>
      </c>
      <c r="B39" s="51">
        <v>40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C39" s="51">
        <f t="shared" si="0"/>
        <v>0</v>
      </c>
    </row>
    <row r="40" spans="1:29" x14ac:dyDescent="0.2">
      <c r="A40" s="51" t="s">
        <v>121</v>
      </c>
      <c r="B40" s="51">
        <v>41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C40" s="51">
        <f t="shared" si="0"/>
        <v>0</v>
      </c>
    </row>
    <row r="41" spans="1:29" x14ac:dyDescent="0.2">
      <c r="A41" s="51" t="s">
        <v>121</v>
      </c>
      <c r="B41" s="51">
        <v>42</v>
      </c>
      <c r="C41" s="52">
        <f>LEN(A.4!F21)</f>
        <v>4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P41" s="52">
        <v>6</v>
      </c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C41" s="51">
        <f t="shared" si="0"/>
        <v>0</v>
      </c>
    </row>
    <row r="42" spans="1:29" x14ac:dyDescent="0.2">
      <c r="A42" s="51" t="s">
        <v>122</v>
      </c>
      <c r="B42" s="51">
        <v>10</v>
      </c>
      <c r="C42" s="52"/>
      <c r="D42" s="52"/>
      <c r="E42" s="52">
        <f>LEN(A.5!I5)</f>
        <v>133</v>
      </c>
      <c r="F42" s="52"/>
      <c r="G42" s="52"/>
      <c r="H42" s="52"/>
      <c r="I42" s="52"/>
      <c r="J42" s="52"/>
      <c r="K42" s="52"/>
      <c r="L42" s="52"/>
      <c r="M42" s="52"/>
      <c r="N42" s="52"/>
      <c r="P42" s="52"/>
      <c r="Q42" s="52"/>
      <c r="R42" s="52">
        <v>78</v>
      </c>
      <c r="S42" s="52"/>
      <c r="T42" s="52"/>
      <c r="U42" s="52"/>
      <c r="V42" s="52"/>
      <c r="W42" s="52"/>
      <c r="X42" s="52"/>
      <c r="Y42" s="52"/>
      <c r="Z42" s="52"/>
      <c r="AA42" s="52"/>
      <c r="AC42" s="51">
        <f t="shared" si="0"/>
        <v>1</v>
      </c>
    </row>
    <row r="43" spans="1:29" x14ac:dyDescent="0.2">
      <c r="A43" s="51" t="s">
        <v>122</v>
      </c>
      <c r="B43" s="51">
        <v>43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C43" s="51">
        <f t="shared" si="0"/>
        <v>0</v>
      </c>
    </row>
    <row r="44" spans="1:29" x14ac:dyDescent="0.2">
      <c r="A44" s="51" t="s">
        <v>122</v>
      </c>
      <c r="B44" s="51">
        <v>44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C44" s="51">
        <f t="shared" si="0"/>
        <v>0</v>
      </c>
    </row>
    <row r="45" spans="1:29" x14ac:dyDescent="0.2">
      <c r="A45" s="51" t="s">
        <v>122</v>
      </c>
      <c r="B45" s="51">
        <v>45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C45" s="51">
        <f t="shared" si="0"/>
        <v>0</v>
      </c>
    </row>
    <row r="46" spans="1:29" x14ac:dyDescent="0.2">
      <c r="A46" s="51" t="s">
        <v>122</v>
      </c>
      <c r="B46" s="51">
        <v>46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C46" s="51">
        <f t="shared" si="0"/>
        <v>0</v>
      </c>
    </row>
    <row r="47" spans="1:29" x14ac:dyDescent="0.2">
      <c r="A47" s="51" t="s">
        <v>122</v>
      </c>
      <c r="B47" s="51">
        <v>47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C47" s="51">
        <f t="shared" si="0"/>
        <v>0</v>
      </c>
    </row>
    <row r="48" spans="1:29" x14ac:dyDescent="0.2">
      <c r="A48" s="51" t="s">
        <v>123</v>
      </c>
      <c r="B48" s="51">
        <v>11</v>
      </c>
      <c r="C48" s="52"/>
      <c r="D48" s="52"/>
      <c r="E48" s="52">
        <f>LEN(A.6!I5)</f>
        <v>568</v>
      </c>
      <c r="F48" s="52"/>
      <c r="G48" s="52"/>
      <c r="H48" s="52"/>
      <c r="I48" s="52"/>
      <c r="J48" s="52"/>
      <c r="K48" s="52"/>
      <c r="L48" s="52"/>
      <c r="M48" s="52"/>
      <c r="N48" s="52"/>
      <c r="P48" s="52"/>
      <c r="Q48" s="52"/>
      <c r="R48" s="52">
        <v>78</v>
      </c>
      <c r="S48" s="52"/>
      <c r="T48" s="52"/>
      <c r="U48" s="52"/>
      <c r="V48" s="52"/>
      <c r="W48" s="52"/>
      <c r="X48" s="52"/>
      <c r="Y48" s="52"/>
      <c r="Z48" s="52"/>
      <c r="AA48" s="52"/>
      <c r="AC48" s="51">
        <f t="shared" si="0"/>
        <v>1</v>
      </c>
    </row>
    <row r="49" spans="1:29" x14ac:dyDescent="0.2">
      <c r="A49" s="51" t="s">
        <v>123</v>
      </c>
      <c r="B49" s="51">
        <v>49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C49" s="51">
        <f t="shared" si="0"/>
        <v>0</v>
      </c>
    </row>
    <row r="50" spans="1:29" x14ac:dyDescent="0.2">
      <c r="A50" s="51" t="s">
        <v>123</v>
      </c>
      <c r="B50" s="51">
        <v>50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C50" s="51">
        <f t="shared" si="0"/>
        <v>0</v>
      </c>
    </row>
    <row r="51" spans="1:29" x14ac:dyDescent="0.2">
      <c r="A51" s="51" t="s">
        <v>123</v>
      </c>
      <c r="B51" s="51">
        <v>51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C51" s="51">
        <f t="shared" si="0"/>
        <v>0</v>
      </c>
    </row>
    <row r="52" spans="1:29" x14ac:dyDescent="0.2">
      <c r="A52" s="51" t="s">
        <v>123</v>
      </c>
      <c r="B52" s="51">
        <v>52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C52" s="51">
        <f t="shared" si="0"/>
        <v>0</v>
      </c>
    </row>
    <row r="53" spans="1:29" x14ac:dyDescent="0.2">
      <c r="A53" s="51" t="s">
        <v>123</v>
      </c>
      <c r="B53" s="51">
        <v>53</v>
      </c>
      <c r="C53" s="52"/>
      <c r="D53" s="52"/>
      <c r="E53" s="52">
        <f>LEN(A.6!C21)</f>
        <v>0</v>
      </c>
      <c r="F53" s="52"/>
      <c r="G53" s="52"/>
      <c r="H53" s="52"/>
      <c r="I53" s="52"/>
      <c r="J53" s="52"/>
      <c r="K53" s="52"/>
      <c r="L53" s="52"/>
      <c r="M53" s="52"/>
      <c r="N53" s="52"/>
      <c r="P53" s="52"/>
      <c r="Q53" s="52"/>
      <c r="R53" s="52">
        <v>215</v>
      </c>
      <c r="S53" s="52"/>
      <c r="T53" s="52"/>
      <c r="U53" s="52"/>
      <c r="V53" s="52"/>
      <c r="W53" s="52"/>
      <c r="X53" s="52"/>
      <c r="Y53" s="52"/>
      <c r="Z53" s="52"/>
      <c r="AA53" s="52"/>
      <c r="AC53" s="51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7"/>
  <sheetViews>
    <sheetView workbookViewId="0">
      <selection activeCell="D9" sqref="D9"/>
    </sheetView>
  </sheetViews>
  <sheetFormatPr baseColWidth="10" defaultRowHeight="15" x14ac:dyDescent="0.25"/>
  <cols>
    <col min="1" max="1" width="2.7109375" customWidth="1"/>
    <col min="3" max="3" width="15.7109375" bestFit="1" customWidth="1"/>
    <col min="4" max="4" width="21" bestFit="1" customWidth="1"/>
    <col min="5" max="5" width="16.7109375" bestFit="1" customWidth="1"/>
    <col min="6" max="6" width="14.42578125" bestFit="1" customWidth="1"/>
    <col min="7" max="7" width="17.140625" customWidth="1"/>
    <col min="8" max="8" width="20.7109375" bestFit="1" customWidth="1"/>
  </cols>
  <sheetData>
    <row r="2" spans="1:8" x14ac:dyDescent="0.25">
      <c r="A2" s="4"/>
      <c r="B2" s="25" t="s">
        <v>81</v>
      </c>
      <c r="C2" s="25" t="s">
        <v>82</v>
      </c>
      <c r="D2" s="25" t="s">
        <v>83</v>
      </c>
      <c r="E2" s="25" t="s">
        <v>84</v>
      </c>
      <c r="F2" s="25" t="s">
        <v>85</v>
      </c>
      <c r="G2" s="25" t="s">
        <v>84</v>
      </c>
      <c r="H2" s="25" t="s">
        <v>86</v>
      </c>
    </row>
    <row r="3" spans="1:8" x14ac:dyDescent="0.25">
      <c r="A3" s="4"/>
      <c r="B3" s="4" t="s">
        <v>75</v>
      </c>
      <c r="C3" s="4">
        <v>0</v>
      </c>
      <c r="D3" s="4">
        <v>0</v>
      </c>
      <c r="E3" s="26">
        <v>0</v>
      </c>
      <c r="F3" s="27">
        <v>1</v>
      </c>
      <c r="G3" s="28">
        <v>0</v>
      </c>
      <c r="H3">
        <v>0</v>
      </c>
    </row>
    <row r="4" spans="1:8" x14ac:dyDescent="0.25">
      <c r="A4" s="4"/>
      <c r="B4" s="4" t="s">
        <v>80</v>
      </c>
      <c r="C4" s="4">
        <v>99999999999</v>
      </c>
      <c r="D4" s="4">
        <v>1000</v>
      </c>
      <c r="E4" s="26">
        <v>99999999999.999893</v>
      </c>
      <c r="F4" s="27">
        <v>73050</v>
      </c>
      <c r="G4" s="28">
        <v>99999999999.999893</v>
      </c>
      <c r="H4">
        <v>100</v>
      </c>
    </row>
    <row r="5" spans="1:8" x14ac:dyDescent="0.25">
      <c r="D5">
        <v>4000</v>
      </c>
      <c r="G5" s="9">
        <v>999.99</v>
      </c>
    </row>
    <row r="6" spans="1:8" x14ac:dyDescent="0.25">
      <c r="D6">
        <v>3</v>
      </c>
    </row>
    <row r="7" spans="1:8" x14ac:dyDescent="0.25">
      <c r="D7">
        <v>10</v>
      </c>
    </row>
  </sheetData>
  <sheetProtection algorithmName="SHA-512" hashValue="Nvyz7jv29ZD2jJ43Y3lIbM6CfyhNBOTuqq0JdYUxgeBK3JxT2duH/ns12apI/iTMUmg3Iuyt4psBTWNtX0I2PA==" saltValue="XqnOqk/Ok9yARkX/CDU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Principal</vt:lpstr>
      <vt:lpstr>A.1</vt:lpstr>
      <vt:lpstr>A.2</vt:lpstr>
      <vt:lpstr>A.3</vt:lpstr>
      <vt:lpstr>A.4</vt:lpstr>
      <vt:lpstr>A.5</vt:lpstr>
      <vt:lpstr>A.6</vt:lpstr>
      <vt:lpstr>TC</vt:lpstr>
      <vt:lpstr>Validacion</vt:lpstr>
      <vt:lpstr>A.1!Área_de_impresión</vt:lpstr>
      <vt:lpstr>A.2!Área_de_impresión</vt:lpstr>
      <vt:lpstr>A.3!Área_de_impresión</vt:lpstr>
      <vt:lpstr>A.4!Área_de_impresión</vt:lpstr>
      <vt:lpstr>A.5!Área_de_impresión</vt:lpstr>
      <vt:lpstr>A.6!Área_de_impresión</vt:lpstr>
      <vt:lpstr>Principal!Área_de_impresión</vt:lpstr>
      <vt:lpstr>Decimal2_Maximo</vt:lpstr>
      <vt:lpstr>Decimal2_Maximo2</vt:lpstr>
      <vt:lpstr>Decimal2_Minimo</vt:lpstr>
      <vt:lpstr>Entero_Maximo</vt:lpstr>
      <vt:lpstr>Entero_Minimo</vt:lpstr>
      <vt:lpstr>Explicacion_LongMaximo</vt:lpstr>
      <vt:lpstr>Explicacion_LongMaximo2</vt:lpstr>
      <vt:lpstr>Explicacion_LongMaximo3</vt:lpstr>
      <vt:lpstr>Explicacion_LongMaximo4</vt:lpstr>
      <vt:lpstr>Explicacion_LongMinimo</vt:lpstr>
      <vt:lpstr>Fecha_Maximo</vt:lpstr>
      <vt:lpstr>Fecha_Minimo</vt:lpstr>
      <vt:lpstr>NO</vt:lpstr>
      <vt:lpstr>Porcentaje_Maximo</vt:lpstr>
      <vt:lpstr>Porcentaje_Minimo</vt:lpstr>
      <vt:lpstr>Respuesta_SINO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T_TGSC2</dc:creator>
  <cp:lastModifiedBy>Mariza Pareja Patiño</cp:lastModifiedBy>
  <cp:lastPrinted>2017-03-23T18:55:12Z</cp:lastPrinted>
  <dcterms:created xsi:type="dcterms:W3CDTF">2016-08-12T15:17:47Z</dcterms:created>
  <dcterms:modified xsi:type="dcterms:W3CDTF">2020-07-06T18:47:23Z</dcterms:modified>
</cp:coreProperties>
</file>